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 activeTab="8"/>
  </bookViews>
  <sheets>
    <sheet name="№1" sheetId="1" r:id="rId1"/>
    <sheet name="№2" sheetId="2" r:id="rId2"/>
    <sheet name="шекп" sheetId="3" r:id="rId3"/>
    <sheet name="д-т" sheetId="4" r:id="rId4"/>
    <sheet name="хонд" sheetId="5" r:id="rId5"/>
    <sheet name="барл" sheetId="6" r:id="rId6"/>
    <sheet name="э-б" sheetId="8" r:id="rId7"/>
    <sheet name="б-х" sheetId="10" r:id="rId8"/>
    <sheet name="кожуун" sheetId="11" r:id="rId9"/>
  </sheets>
  <calcPr calcId="144525"/>
</workbook>
</file>

<file path=xl/calcChain.xml><?xml version="1.0" encoding="utf-8"?>
<calcChain xmlns="http://schemas.openxmlformats.org/spreadsheetml/2006/main">
  <c r="Z12" i="6" l="1"/>
  <c r="D9" i="5" l="1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C9" i="5"/>
  <c r="Z7" i="5"/>
  <c r="Z6" i="5"/>
  <c r="Y7" i="5"/>
  <c r="Y6" i="5"/>
  <c r="Z7" i="10" l="1"/>
  <c r="Z8" i="10"/>
  <c r="Z9" i="10"/>
  <c r="Z6" i="10"/>
  <c r="Y9" i="10" l="1"/>
  <c r="Y8" i="10"/>
  <c r="Y7" i="10"/>
  <c r="Y6" i="10"/>
  <c r="D14" i="6" l="1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C14" i="6"/>
  <c r="Z7" i="6"/>
  <c r="Z8" i="6"/>
  <c r="Z9" i="6"/>
  <c r="Z10" i="6"/>
  <c r="Z11" i="6"/>
  <c r="Z6" i="6"/>
  <c r="Y11" i="6"/>
  <c r="Y10" i="6"/>
  <c r="Y9" i="6"/>
  <c r="Y8" i="6"/>
  <c r="Y7" i="6"/>
  <c r="D16" i="2" l="1"/>
  <c r="E16" i="2"/>
  <c r="F16" i="2"/>
  <c r="G16" i="2"/>
  <c r="H16" i="2"/>
  <c r="I16" i="2"/>
  <c r="J16" i="2"/>
  <c r="K16" i="2"/>
  <c r="L16" i="2"/>
  <c r="M16" i="2"/>
  <c r="N16" i="2"/>
  <c r="O16" i="2"/>
  <c r="C16" i="2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C23" i="3"/>
  <c r="Y13" i="3"/>
  <c r="Y14" i="3"/>
  <c r="Y15" i="3"/>
  <c r="Y16" i="3"/>
  <c r="Y17" i="3"/>
  <c r="Y18" i="3"/>
  <c r="Y19" i="3"/>
  <c r="Y20" i="3"/>
  <c r="Y21" i="3"/>
  <c r="Y12" i="3"/>
  <c r="Z7" i="3" l="1"/>
  <c r="Z48" i="1" l="1"/>
  <c r="Z54" i="1"/>
  <c r="Z55" i="1"/>
  <c r="Z9" i="2"/>
  <c r="Z5" i="2"/>
  <c r="Y13" i="2" l="1"/>
  <c r="Y12" i="2"/>
  <c r="Y11" i="2"/>
  <c r="Y10" i="2"/>
  <c r="Y9" i="2"/>
  <c r="Y8" i="2"/>
  <c r="Y7" i="2"/>
  <c r="Y6" i="2"/>
  <c r="Y5" i="2"/>
  <c r="Y28" i="1" l="1"/>
  <c r="Y29" i="1"/>
  <c r="Y30" i="1"/>
  <c r="Y31" i="1"/>
  <c r="Y27" i="1"/>
  <c r="Y5" i="1"/>
  <c r="Y6" i="1"/>
  <c r="Y7" i="1"/>
  <c r="Y8" i="1"/>
  <c r="Y9" i="1"/>
  <c r="Y10" i="1"/>
  <c r="Y11" i="1"/>
  <c r="Y12" i="1"/>
  <c r="Y13" i="1"/>
  <c r="Y14" i="1"/>
  <c r="Y15" i="1"/>
  <c r="Y16" i="1"/>
  <c r="Y4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C33" i="1"/>
  <c r="C59" i="1"/>
  <c r="D18" i="1" l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C18" i="1"/>
</calcChain>
</file>

<file path=xl/sharedStrings.xml><?xml version="1.0" encoding="utf-8"?>
<sst xmlns="http://schemas.openxmlformats.org/spreadsheetml/2006/main" count="415" uniqueCount="208">
  <si>
    <t>Оценка</t>
  </si>
  <si>
    <t>ФИ</t>
  </si>
  <si>
    <t>Саая  Аяна</t>
  </si>
  <si>
    <t>Салчак Надлена</t>
  </si>
  <si>
    <t>Сат Ай-Кыс</t>
  </si>
  <si>
    <t>Сарыглар Алиса</t>
  </si>
  <si>
    <t>Ооржак Айдыс</t>
  </si>
  <si>
    <t>Ооржак Ванеса</t>
  </si>
  <si>
    <t>Ооржак Анжела</t>
  </si>
  <si>
    <t>Ооржак Валерия</t>
  </si>
  <si>
    <t>Кужугет Анита</t>
  </si>
  <si>
    <t>Кужугет Айыраа</t>
  </si>
  <si>
    <t>Чадамба Юлия</t>
  </si>
  <si>
    <t>Херел Чочагай</t>
  </si>
  <si>
    <t/>
  </si>
  <si>
    <t>Количество "2"</t>
  </si>
  <si>
    <t>Количество "3"</t>
  </si>
  <si>
    <t>Количество "4"</t>
  </si>
  <si>
    <t>Количество "5"</t>
  </si>
  <si>
    <t>Талганчык Дамырак</t>
  </si>
  <si>
    <t>Кол--во баллов</t>
  </si>
  <si>
    <t>правильно выполнено</t>
  </si>
  <si>
    <t>% выполнения</t>
  </si>
  <si>
    <t>Дата: 12.10.2019            11а класс                 учитель Монгуш ОД. Математ база</t>
  </si>
  <si>
    <t>успеваемость --- 62%</t>
  </si>
  <si>
    <t>качество --- 0%</t>
  </si>
  <si>
    <t xml:space="preserve">Выполнение вычислений </t>
  </si>
  <si>
    <t>Выполнение вычислений и                                                                                              действия со степенями</t>
  </si>
  <si>
    <t>Найти значение выражений,                                                                                                                                вычисления по формуле</t>
  </si>
  <si>
    <t>Выполнение вычислений за 9-11кл,                                                                                                                   с  преобразованиями</t>
  </si>
  <si>
    <t>Применение знаний                                                                                                                                в практ.д-сти и повседн.жизни</t>
  </si>
  <si>
    <t>Применение знаний                                                                                                                  в практ.д-сти и повседн.жизни</t>
  </si>
  <si>
    <t>Решение уравнений</t>
  </si>
  <si>
    <t>Задача по геометрии</t>
  </si>
  <si>
    <t>Соответствие на практике и                                                                                                            единицы измерений</t>
  </si>
  <si>
    <t>Вероятность</t>
  </si>
  <si>
    <t>Работа по графику</t>
  </si>
  <si>
    <t>Соответствие на практике                                                                                  работа по графику</t>
  </si>
  <si>
    <t>геометрия 9 класса</t>
  </si>
  <si>
    <t>геометрия 10-11 кл</t>
  </si>
  <si>
    <t>Соответствие координ прямая,                                                                                                 решение неравенств</t>
  </si>
  <si>
    <t>Задача геометрия + алгебра</t>
  </si>
  <si>
    <t>Домбаанай Байынды</t>
  </si>
  <si>
    <t>Достай-оол Хулерлен</t>
  </si>
  <si>
    <t>Кызыл-оол Айза</t>
  </si>
  <si>
    <t>Майны Ай-Херел</t>
  </si>
  <si>
    <t>Монгуш Самба</t>
  </si>
  <si>
    <t>Монгуш Сурея</t>
  </si>
  <si>
    <t>Монгуш  Санчат</t>
  </si>
  <si>
    <t>Ооржак Начын</t>
  </si>
  <si>
    <t>Ооржак Надежда</t>
  </si>
  <si>
    <t>Ооржак Чингис</t>
  </si>
  <si>
    <t>Ооржак  Анзат</t>
  </si>
  <si>
    <t>Ооржак  Виктория</t>
  </si>
  <si>
    <t>Салчак  Азиата</t>
  </si>
  <si>
    <t>Салчак  Ай-Херел</t>
  </si>
  <si>
    <t>Сарыглар Арыяа</t>
  </si>
  <si>
    <t>Сарыглар Буян</t>
  </si>
  <si>
    <t>Сарыглар  Чаяан</t>
  </si>
  <si>
    <t>Серен-Доржу Наир</t>
  </si>
  <si>
    <t>Ооржак Диана</t>
  </si>
  <si>
    <t>Чульдум Сайлана</t>
  </si>
  <si>
    <t>н</t>
  </si>
  <si>
    <t>№ задания</t>
  </si>
  <si>
    <t>количество "2"</t>
  </si>
  <si>
    <t>количество "3"</t>
  </si>
  <si>
    <t>количество "4"</t>
  </si>
  <si>
    <t>количество "5"</t>
  </si>
  <si>
    <t>успеваемость ---  100%</t>
  </si>
  <si>
    <t>качество  ---  0%</t>
  </si>
  <si>
    <t xml:space="preserve">сумма баллов </t>
  </si>
  <si>
    <t xml:space="preserve"> максимальный балл за задание</t>
  </si>
  <si>
    <t>часть1</t>
  </si>
  <si>
    <t>5.</t>
  </si>
  <si>
    <t>часть 2</t>
  </si>
  <si>
    <t>Процент                                                              выполнения</t>
  </si>
  <si>
    <t>оценка</t>
  </si>
  <si>
    <t>правильно выполнили</t>
  </si>
  <si>
    <t>не пришли</t>
  </si>
  <si>
    <t>успеваемость --- 50%</t>
  </si>
  <si>
    <t>качество --- 8%</t>
  </si>
  <si>
    <t>Хомушку Начын</t>
  </si>
  <si>
    <t>класс</t>
  </si>
  <si>
    <t>писали</t>
  </si>
  <si>
    <t>уровень</t>
  </si>
  <si>
    <t>% кач</t>
  </si>
  <si>
    <t>% усп</t>
  </si>
  <si>
    <t>Ср балл</t>
  </si>
  <si>
    <t>11а</t>
  </si>
  <si>
    <t>база</t>
  </si>
  <si>
    <t>11Б</t>
  </si>
  <si>
    <t>профиль</t>
  </si>
  <si>
    <t>итого</t>
  </si>
  <si>
    <t>Дата: 12.10.2019                      11б класс                              учитель Монгуш ИК-Б.    Математика профиль</t>
  </si>
  <si>
    <t>Дата: 12.10.2019                      11б класс                               учитель Монгуш ИК-Б. Математ база</t>
  </si>
  <si>
    <t>процент выполнения</t>
  </si>
  <si>
    <t xml:space="preserve"> Допчаа Буяна</t>
  </si>
  <si>
    <t xml:space="preserve">  Монгуш Аяна</t>
  </si>
  <si>
    <t>Иргит  Ачыты</t>
  </si>
  <si>
    <t xml:space="preserve"> Куулар Ай- Суу</t>
  </si>
  <si>
    <t xml:space="preserve"> Куулар Аялга</t>
  </si>
  <si>
    <t xml:space="preserve"> Куулар Ай - Демир</t>
  </si>
  <si>
    <t xml:space="preserve"> Оолак Аялга</t>
  </si>
  <si>
    <t xml:space="preserve"> Ооржак Милана</t>
  </si>
  <si>
    <t xml:space="preserve">  Седен Аюна </t>
  </si>
  <si>
    <t xml:space="preserve"> Хомушку Диана</t>
  </si>
  <si>
    <t>Процент выполнения</t>
  </si>
  <si>
    <t xml:space="preserve">Оценка </t>
  </si>
  <si>
    <t>математика   профиль</t>
  </si>
  <si>
    <t>Саая Уяна Аясовна</t>
  </si>
  <si>
    <t>Дата: 12.10.2019         учитель  Кужугет Р.К.</t>
  </si>
  <si>
    <t xml:space="preserve">11 класс   математика профиль  </t>
  </si>
  <si>
    <t>Процент                                                                                                                                                   выполнения</t>
  </si>
  <si>
    <t>Шекпээр</t>
  </si>
  <si>
    <t>Даржай Ульсана Шеверовна</t>
  </si>
  <si>
    <t>Куулар Арбак Алексеевич</t>
  </si>
  <si>
    <t>Куулар Чочагай Сылдыс-ооловна</t>
  </si>
  <si>
    <t>Монгуш Ай-Хаан Артышович</t>
  </si>
  <si>
    <t>Монгуш Аюш Саянович</t>
  </si>
  <si>
    <t>Ооржак Айыраа Артуровна</t>
  </si>
  <si>
    <t>Ооржак Аюша Менгиевна</t>
  </si>
  <si>
    <t>Саая Найыр Салимович</t>
  </si>
  <si>
    <t>Салчак Менди Мергенович</t>
  </si>
  <si>
    <t>Сарыглар Ай-Хаан Буянович</t>
  </si>
  <si>
    <t>Дата: 12.10.2019                                11  класс                                     учитель Кужугет Р.К.                                                  Математ база</t>
  </si>
  <si>
    <t>качество  0%</t>
  </si>
  <si>
    <t>успеваемость   0%</t>
  </si>
  <si>
    <t>%  выполнения</t>
  </si>
  <si>
    <t>успеваемость --- 40 %</t>
  </si>
  <si>
    <t>качество --- 10 %</t>
  </si>
  <si>
    <t>качество --- 0 %</t>
  </si>
  <si>
    <t>всего человек</t>
  </si>
  <si>
    <t>Дата: 15.10.2019                               11 класс                                       учитель  Ооржак АД     математ база</t>
  </si>
  <si>
    <t>Ооржак Айрана</t>
  </si>
  <si>
    <t>Ооржак Валерьян</t>
  </si>
  <si>
    <t>процент                                                                                                                           выполнения</t>
  </si>
  <si>
    <t>успеваемость --- 50 %</t>
  </si>
  <si>
    <t>всего</t>
  </si>
  <si>
    <t>2чел</t>
  </si>
  <si>
    <t xml:space="preserve">№ </t>
  </si>
  <si>
    <t>Бурбу Дан-Хаяа Артемовна</t>
  </si>
  <si>
    <t>Монгуш Чимит Май-оолович</t>
  </si>
  <si>
    <t>Натпит-оол Мирада Маратовна</t>
  </si>
  <si>
    <t>Ооржак Буяна Анатольевна</t>
  </si>
  <si>
    <t>Ооржак Хорагай Рустамовна</t>
  </si>
  <si>
    <t>Саая Аясмаа Аясовна</t>
  </si>
  <si>
    <t>Салчак Валерия Валерьевна</t>
  </si>
  <si>
    <t xml:space="preserve">Фамилия, имя </t>
  </si>
  <si>
    <t>Дата: 09.10.2019                                11  класс                                     учитель Саая М. В                                               математ база</t>
  </si>
  <si>
    <t>Барлык</t>
  </si>
  <si>
    <t xml:space="preserve">сумма                                                                                 баллов </t>
  </si>
  <si>
    <t>успеваемость --- 71 %</t>
  </si>
  <si>
    <t>2чел --29%</t>
  </si>
  <si>
    <t>5чел -- 71%</t>
  </si>
  <si>
    <t>5чел--38%</t>
  </si>
  <si>
    <t>8чел--62%</t>
  </si>
  <si>
    <t>5чел-100%</t>
  </si>
  <si>
    <t>8чел-57%</t>
  </si>
  <si>
    <t>5чел-36%</t>
  </si>
  <si>
    <t>1чел-7%</t>
  </si>
  <si>
    <t>6чел-60%</t>
  </si>
  <si>
    <t>4чел-40%</t>
  </si>
  <si>
    <t>3чел-30%</t>
  </si>
  <si>
    <t>1чел-50%</t>
  </si>
  <si>
    <t>Дулуш Борис</t>
  </si>
  <si>
    <t>Саая Диана</t>
  </si>
  <si>
    <t>Хертек Уяна</t>
  </si>
  <si>
    <t>Чадамба Чаян</t>
  </si>
  <si>
    <t>Процент                                                                                                                выполнения</t>
  </si>
  <si>
    <t>Бижиктиг-Хая</t>
  </si>
  <si>
    <t>Дата: 12.10.2019                            11 класс                                    учитель Саая НМ            Математ база</t>
  </si>
  <si>
    <t>1чел --25%</t>
  </si>
  <si>
    <t>2чел -- 50%</t>
  </si>
  <si>
    <t>успеваемость --- 75 %</t>
  </si>
  <si>
    <t>4чел</t>
  </si>
  <si>
    <t>Серээ Диана</t>
  </si>
  <si>
    <t>Хомушку Алдынай</t>
  </si>
  <si>
    <t>Дата: 12.10.2019                               11 класс                                       учитель                                      математ база</t>
  </si>
  <si>
    <t>0чел-0 %</t>
  </si>
  <si>
    <t>2чел-100%</t>
  </si>
  <si>
    <t>успеваемость --- 100  %</t>
  </si>
  <si>
    <t>Дон-Терезин</t>
  </si>
  <si>
    <t>школа</t>
  </si>
  <si>
    <t>учитель</t>
  </si>
  <si>
    <t>выбор</t>
  </si>
  <si>
    <t>нет</t>
  </si>
  <si>
    <t>%успев</t>
  </si>
  <si>
    <t>%кач</t>
  </si>
  <si>
    <t>сред балл</t>
  </si>
  <si>
    <t>№1</t>
  </si>
  <si>
    <t>№2</t>
  </si>
  <si>
    <t>Хонделен</t>
  </si>
  <si>
    <t>Аксы-Барлык</t>
  </si>
  <si>
    <t>Эрги-Барлык</t>
  </si>
  <si>
    <t>Монгуш Ольга Дугар-ооловна</t>
  </si>
  <si>
    <t>11б</t>
  </si>
  <si>
    <t>Монгуш Ирина Куру-Базыровна</t>
  </si>
  <si>
    <t>Зинаида Шожаловна</t>
  </si>
  <si>
    <t>Кужугет Рада Кертик-ооловна</t>
  </si>
  <si>
    <t>2-20%</t>
  </si>
  <si>
    <t>5чел-50%</t>
  </si>
  <si>
    <t>Ооржак АД</t>
  </si>
  <si>
    <t>Саая Марта Владимировна</t>
  </si>
  <si>
    <t>Саая Надежда Максимовна</t>
  </si>
  <si>
    <t>качество --- 25 %</t>
  </si>
  <si>
    <t>школа №1 с. Кызыл-Мажалык</t>
  </si>
  <si>
    <t>Дата: 11.10.2019                              11кл                                  учитель Монгуш З.Ш. З.Ш</t>
  </si>
  <si>
    <t>школа №2 с. Кызыл-Мажалык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</si>
</sst>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2"/>
      <color rgb="FFC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C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4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textRotation="90"/>
    </xf>
    <xf numFmtId="0" fontId="3" fillId="0" borderId="1" xfId="0" applyFont="1" applyBorder="1" applyAlignment="1">
      <alignment horizontal="center" textRotation="90" wrapText="1"/>
    </xf>
    <xf numFmtId="0" fontId="0" fillId="0" borderId="1" xfId="0" applyBorder="1" applyAlignment="1">
      <alignment horizontal="center" textRotation="9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right" vertical="center" wrapText="1"/>
      <protection locked="0"/>
    </xf>
    <xf numFmtId="0" fontId="10" fillId="4" borderId="1" xfId="0" applyFont="1" applyFill="1" applyBorder="1" applyAlignment="1" applyProtection="1">
      <alignment horizontal="right" vertical="center" wrapText="1" shrinkToFit="1"/>
      <protection locked="0"/>
    </xf>
    <xf numFmtId="1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16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 shrinkToFi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9" fontId="10" fillId="4" borderId="1" xfId="1" applyFont="1" applyFill="1" applyBorder="1" applyAlignment="1" applyProtection="1">
      <alignment horizontal="center" wrapText="1"/>
      <protection hidden="1"/>
    </xf>
    <xf numFmtId="0" fontId="14" fillId="0" borderId="1" xfId="0" applyFont="1" applyBorder="1" applyAlignment="1">
      <alignment horizontal="center"/>
    </xf>
    <xf numFmtId="0" fontId="0" fillId="0" borderId="5" xfId="0" applyBorder="1" applyAlignment="1" applyProtection="1">
      <alignment horizontal="left" vertical="center"/>
      <protection hidden="1"/>
    </xf>
    <xf numFmtId="0" fontId="10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textRotation="90"/>
    </xf>
    <xf numFmtId="0" fontId="19" fillId="0" borderId="1" xfId="0" applyFont="1" applyBorder="1" applyAlignment="1">
      <alignment horizontal="center" textRotation="90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center" wrapText="1"/>
      <protection locked="0"/>
    </xf>
    <xf numFmtId="1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 shrinkToFi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Alignment="1">
      <alignment horizontal="center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9" fontId="9" fillId="3" borderId="6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" xfId="1" applyNumberFormat="1" applyFont="1" applyFill="1" applyBorder="1" applyAlignment="1" applyProtection="1">
      <alignment horizontal="center" wrapText="1"/>
      <protection hidden="1"/>
    </xf>
    <xf numFmtId="0" fontId="21" fillId="4" borderId="1" xfId="0" applyFont="1" applyFill="1" applyBorder="1" applyAlignment="1" applyProtection="1">
      <alignment horizontal="center" wrapText="1"/>
      <protection locked="0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9" fillId="3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21" fillId="3" borderId="0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wrapText="1"/>
      <protection locked="0"/>
    </xf>
    <xf numFmtId="0" fontId="0" fillId="2" borderId="0" xfId="0" applyFill="1"/>
    <xf numFmtId="0" fontId="27" fillId="0" borderId="1" xfId="0" applyFont="1" applyBorder="1" applyAlignment="1">
      <alignment horizontal="center" textRotation="90"/>
    </xf>
    <xf numFmtId="0" fontId="28" fillId="0" borderId="1" xfId="0" applyFont="1" applyBorder="1" applyAlignment="1">
      <alignment horizontal="center" textRotation="90" wrapText="1"/>
    </xf>
    <xf numFmtId="0" fontId="23" fillId="0" borderId="0" xfId="0" applyFont="1" applyAlignment="1">
      <alignment horizontal="center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 shrinkToFi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right" vertical="top"/>
    </xf>
    <xf numFmtId="0" fontId="30" fillId="0" borderId="1" xfId="0" applyFont="1" applyBorder="1" applyAlignment="1">
      <alignment horizontal="justify" vertical="center"/>
    </xf>
    <xf numFmtId="0" fontId="3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/>
    </xf>
    <xf numFmtId="10" fontId="32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right" vertical="center" wrapText="1"/>
    </xf>
    <xf numFmtId="9" fontId="33" fillId="0" borderId="1" xfId="0" applyNumberFormat="1" applyFont="1" applyBorder="1" applyAlignment="1">
      <alignment horizontal="right" vertical="center" wrapText="1"/>
    </xf>
    <xf numFmtId="0" fontId="31" fillId="0" borderId="1" xfId="0" applyFont="1" applyBorder="1" applyAlignment="1">
      <alignment horizontal="right" vertical="center" wrapText="1"/>
    </xf>
    <xf numFmtId="9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4" fillId="0" borderId="1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9" fontId="20" fillId="4" borderId="1" xfId="1" applyFont="1" applyFill="1" applyBorder="1" applyAlignment="1" applyProtection="1">
      <alignment horizontal="center" wrapText="1"/>
      <protection hidden="1"/>
    </xf>
    <xf numFmtId="0" fontId="10" fillId="4" borderId="6" xfId="0" applyFont="1" applyFill="1" applyBorder="1" applyAlignment="1" applyProtection="1">
      <alignment horizontal="right" vertical="center" wrapText="1"/>
      <protection locked="0"/>
    </xf>
    <xf numFmtId="0" fontId="10" fillId="4" borderId="6" xfId="0" applyFont="1" applyFill="1" applyBorder="1" applyAlignment="1" applyProtection="1">
      <alignment horizontal="right" vertical="center" wrapText="1" shrinkToFit="1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left" vertical="center" wrapText="1"/>
    </xf>
    <xf numFmtId="1" fontId="0" fillId="0" borderId="1" xfId="0" applyNumberFormat="1" applyBorder="1"/>
    <xf numFmtId="0" fontId="9" fillId="3" borderId="6" xfId="0" applyFont="1" applyFill="1" applyBorder="1" applyAlignment="1">
      <alignment horizontal="left" vertical="center"/>
    </xf>
    <xf numFmtId="0" fontId="10" fillId="4" borderId="1" xfId="0" applyFont="1" applyFill="1" applyBorder="1" applyAlignment="1" applyProtection="1">
      <alignment horizontal="center" wrapText="1"/>
      <protection locked="0"/>
    </xf>
    <xf numFmtId="0" fontId="10" fillId="4" borderId="1" xfId="0" applyFont="1" applyFill="1" applyBorder="1" applyAlignment="1" applyProtection="1">
      <alignment horizontal="center" wrapText="1" shrinkToFit="1"/>
      <protection locked="0"/>
    </xf>
    <xf numFmtId="1" fontId="10" fillId="4" borderId="1" xfId="0" applyNumberFormat="1" applyFont="1" applyFill="1" applyBorder="1" applyAlignment="1" applyProtection="1">
      <alignment horizontal="center" wrapText="1"/>
      <protection locked="0"/>
    </xf>
    <xf numFmtId="1" fontId="22" fillId="4" borderId="1" xfId="0" applyNumberFormat="1" applyFont="1" applyFill="1" applyBorder="1" applyAlignment="1" applyProtection="1">
      <alignment horizontal="center" wrapText="1"/>
      <protection locked="0"/>
    </xf>
    <xf numFmtId="0" fontId="10" fillId="4" borderId="6" xfId="0" applyFont="1" applyFill="1" applyBorder="1" applyAlignment="1" applyProtection="1">
      <alignment horizontal="center" wrapText="1"/>
      <protection locked="0"/>
    </xf>
    <xf numFmtId="0" fontId="10" fillId="4" borderId="6" xfId="0" applyFont="1" applyFill="1" applyBorder="1" applyAlignment="1" applyProtection="1">
      <alignment horizontal="center" wrapText="1" shrinkToFit="1"/>
      <protection locked="0"/>
    </xf>
    <xf numFmtId="1" fontId="10" fillId="4" borderId="6" xfId="0" applyNumberFormat="1" applyFont="1" applyFill="1" applyBorder="1" applyAlignment="1" applyProtection="1">
      <alignment horizontal="center" wrapText="1"/>
      <protection locked="0"/>
    </xf>
    <xf numFmtId="0" fontId="9" fillId="3" borderId="6" xfId="0" applyFont="1" applyFill="1" applyBorder="1" applyAlignment="1">
      <alignment horizontal="center"/>
    </xf>
    <xf numFmtId="1" fontId="9" fillId="3" borderId="6" xfId="0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3" borderId="1" xfId="0" applyFont="1" applyFill="1" applyBorder="1" applyAlignment="1" applyProtection="1">
      <alignment horizontal="center" wrapText="1"/>
      <protection locked="0"/>
    </xf>
    <xf numFmtId="0" fontId="10" fillId="3" borderId="1" xfId="0" applyFont="1" applyFill="1" applyBorder="1" applyAlignment="1" applyProtection="1">
      <alignment horizontal="center" wrapText="1" shrinkToFit="1"/>
      <protection locked="0"/>
    </xf>
    <xf numFmtId="0" fontId="10" fillId="3" borderId="1" xfId="0" applyNumberFormat="1" applyFont="1" applyFill="1" applyBorder="1" applyAlignment="1" applyProtection="1">
      <alignment horizontal="center" wrapText="1"/>
      <protection locked="0"/>
    </xf>
    <xf numFmtId="0" fontId="10" fillId="2" borderId="6" xfId="0" applyFont="1" applyFill="1" applyBorder="1" applyAlignment="1" applyProtection="1">
      <alignment horizontal="center" wrapText="1"/>
      <protection locked="0"/>
    </xf>
    <xf numFmtId="0" fontId="39" fillId="4" borderId="1" xfId="1" applyNumberFormat="1" applyFont="1" applyFill="1" applyBorder="1" applyAlignment="1" applyProtection="1">
      <alignment horizontal="center" wrapText="1"/>
      <protection hidden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" fontId="20" fillId="4" borderId="1" xfId="1" applyNumberFormat="1" applyFont="1" applyFill="1" applyBorder="1" applyAlignment="1" applyProtection="1">
      <alignment horizontal="center" wrapText="1"/>
      <protection hidden="1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9" fontId="3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5" fillId="0" borderId="7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35" fillId="5" borderId="1" xfId="0" applyNumberFormat="1" applyFont="1" applyFill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13" fillId="3" borderId="1" xfId="0" applyFont="1" applyFill="1" applyBorder="1" applyAlignment="1" applyProtection="1">
      <alignment horizontal="center" textRotation="90" wrapText="1"/>
      <protection hidden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37" fillId="0" borderId="2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 textRotation="90" wrapText="1"/>
      <protection hidden="1"/>
    </xf>
    <xf numFmtId="0" fontId="13" fillId="3" borderId="7" xfId="0" applyFont="1" applyFill="1" applyBorder="1" applyAlignment="1" applyProtection="1">
      <alignment horizontal="center" vertical="center" textRotation="90" wrapText="1"/>
      <protection hidden="1"/>
    </xf>
    <xf numFmtId="0" fontId="13" fillId="3" borderId="6" xfId="0" applyFont="1" applyFill="1" applyBorder="1" applyAlignment="1" applyProtection="1">
      <alignment horizontal="center" vertical="center" textRotation="90" wrapText="1"/>
      <protection hidden="1"/>
    </xf>
    <xf numFmtId="0" fontId="21" fillId="3" borderId="8" xfId="0" applyFont="1" applyFill="1" applyBorder="1" applyAlignment="1" applyProtection="1">
      <alignment horizontal="center" vertical="top" wrapText="1"/>
      <protection locked="0"/>
    </xf>
    <xf numFmtId="0" fontId="21" fillId="3" borderId="9" xfId="0" applyFont="1" applyFill="1" applyBorder="1" applyAlignment="1" applyProtection="1">
      <alignment horizontal="center" vertical="top" wrapText="1"/>
      <protection locked="0"/>
    </xf>
    <xf numFmtId="0" fontId="21" fillId="3" borderId="10" xfId="0" applyFont="1" applyFill="1" applyBorder="1" applyAlignment="1" applyProtection="1">
      <alignment horizontal="center" vertical="top" wrapText="1"/>
      <protection locked="0"/>
    </xf>
    <xf numFmtId="0" fontId="21" fillId="3" borderId="11" xfId="0" applyFont="1" applyFill="1" applyBorder="1" applyAlignment="1" applyProtection="1">
      <alignment horizontal="center" vertical="top" wrapText="1"/>
      <protection locked="0"/>
    </xf>
    <xf numFmtId="0" fontId="21" fillId="3" borderId="12" xfId="0" applyFont="1" applyFill="1" applyBorder="1" applyAlignment="1" applyProtection="1">
      <alignment horizontal="center" vertical="top" wrapText="1"/>
      <protection locked="0"/>
    </xf>
    <xf numFmtId="0" fontId="21" fillId="3" borderId="13" xfId="0" applyFont="1" applyFill="1" applyBorder="1" applyAlignment="1" applyProtection="1">
      <alignment horizontal="center" vertical="top" wrapText="1"/>
      <protection locked="0"/>
    </xf>
    <xf numFmtId="0" fontId="21" fillId="3" borderId="2" xfId="0" applyFont="1" applyFill="1" applyBorder="1" applyAlignment="1" applyProtection="1">
      <alignment horizontal="center" vertical="center" wrapText="1"/>
      <protection locked="0"/>
    </xf>
    <xf numFmtId="0" fontId="21" fillId="3" borderId="3" xfId="0" applyFont="1" applyFill="1" applyBorder="1" applyAlignment="1" applyProtection="1">
      <alignment horizontal="center" vertical="center" wrapText="1"/>
      <protection locked="0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3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21" fillId="3" borderId="5" xfId="0" applyFont="1" applyFill="1" applyBorder="1" applyAlignment="1" applyProtection="1">
      <alignment horizontal="center" vertical="center" textRotation="90" wrapText="1"/>
      <protection hidden="1"/>
    </xf>
    <xf numFmtId="0" fontId="21" fillId="3" borderId="7" xfId="0" applyFont="1" applyFill="1" applyBorder="1" applyAlignment="1" applyProtection="1">
      <alignment horizontal="center" vertical="center" textRotation="90" wrapText="1"/>
      <protection hidden="1"/>
    </xf>
    <xf numFmtId="0" fontId="21" fillId="3" borderId="6" xfId="0" applyFont="1" applyFill="1" applyBorder="1" applyAlignment="1" applyProtection="1">
      <alignment horizontal="center" vertical="center" textRotation="90" wrapText="1"/>
      <protection hidden="1"/>
    </xf>
    <xf numFmtId="0" fontId="13" fillId="3" borderId="5" xfId="0" applyFont="1" applyFill="1" applyBorder="1" applyAlignment="1" applyProtection="1">
      <alignment horizontal="left" vertical="center" textRotation="90" wrapText="1"/>
      <protection hidden="1"/>
    </xf>
    <xf numFmtId="0" fontId="13" fillId="3" borderId="7" xfId="0" applyFont="1" applyFill="1" applyBorder="1" applyAlignment="1" applyProtection="1">
      <alignment horizontal="left" vertical="center" textRotation="90" wrapText="1"/>
      <protection hidden="1"/>
    </xf>
    <xf numFmtId="0" fontId="13" fillId="3" borderId="6" xfId="0" applyFont="1" applyFill="1" applyBorder="1" applyAlignment="1" applyProtection="1">
      <alignment horizontal="left" vertical="center" textRotation="90" wrapText="1"/>
      <protection hidden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1" fillId="3" borderId="8" xfId="0" applyFont="1" applyFill="1" applyBorder="1" applyAlignment="1" applyProtection="1">
      <alignment horizontal="center" vertical="center" wrapText="1"/>
      <protection locked="0"/>
    </xf>
    <xf numFmtId="0" fontId="21" fillId="3" borderId="9" xfId="0" applyFont="1" applyFill="1" applyBorder="1" applyAlignment="1" applyProtection="1">
      <alignment horizontal="center" vertical="center" wrapText="1"/>
      <protection locked="0"/>
    </xf>
    <xf numFmtId="0" fontId="21" fillId="3" borderId="10" xfId="0" applyFont="1" applyFill="1" applyBorder="1" applyAlignment="1" applyProtection="1">
      <alignment horizontal="center" vertical="center" wrapText="1"/>
      <protection locked="0"/>
    </xf>
    <xf numFmtId="0" fontId="21" fillId="3" borderId="11" xfId="0" applyFont="1" applyFill="1" applyBorder="1" applyAlignment="1" applyProtection="1">
      <alignment horizontal="center" vertical="center" wrapText="1"/>
      <protection locked="0"/>
    </xf>
    <xf numFmtId="0" fontId="21" fillId="3" borderId="12" xfId="0" applyFont="1" applyFill="1" applyBorder="1" applyAlignment="1" applyProtection="1">
      <alignment horizontal="center" vertical="center" wrapText="1"/>
      <protection locked="0"/>
    </xf>
    <xf numFmtId="0" fontId="21" fillId="3" borderId="13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center" vertical="center" wrapText="1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6" fillId="3" borderId="5" xfId="0" applyFont="1" applyFill="1" applyBorder="1" applyAlignment="1" applyProtection="1">
      <alignment horizontal="left" textRotation="90" wrapText="1"/>
      <protection hidden="1"/>
    </xf>
    <xf numFmtId="0" fontId="36" fillId="3" borderId="7" xfId="0" applyFont="1" applyFill="1" applyBorder="1" applyAlignment="1" applyProtection="1">
      <alignment horizontal="left" textRotation="90" wrapText="1"/>
      <protection hidden="1"/>
    </xf>
    <xf numFmtId="0" fontId="36" fillId="3" borderId="6" xfId="0" applyFont="1" applyFill="1" applyBorder="1" applyAlignment="1" applyProtection="1">
      <alignment horizontal="left" textRotation="90" wrapText="1"/>
      <protection hidden="1"/>
    </xf>
    <xf numFmtId="0" fontId="36" fillId="3" borderId="5" xfId="0" applyFont="1" applyFill="1" applyBorder="1" applyAlignment="1" applyProtection="1">
      <alignment horizontal="left" vertical="center" textRotation="90" wrapText="1"/>
      <protection hidden="1"/>
    </xf>
    <xf numFmtId="0" fontId="36" fillId="3" borderId="7" xfId="0" applyFont="1" applyFill="1" applyBorder="1" applyAlignment="1" applyProtection="1">
      <alignment horizontal="left" vertical="center" textRotation="90" wrapText="1"/>
      <protection hidden="1"/>
    </xf>
    <xf numFmtId="0" fontId="36" fillId="3" borderId="6" xfId="0" applyFont="1" applyFill="1" applyBorder="1" applyAlignment="1" applyProtection="1">
      <alignment horizontal="left" vertical="center" textRotation="90" wrapText="1"/>
      <protection hidden="1"/>
    </xf>
    <xf numFmtId="0" fontId="10" fillId="3" borderId="5" xfId="0" applyFont="1" applyFill="1" applyBorder="1" applyAlignment="1" applyProtection="1">
      <alignment horizontal="center" textRotation="90" wrapText="1"/>
      <protection hidden="1"/>
    </xf>
    <xf numFmtId="0" fontId="10" fillId="3" borderId="7" xfId="0" applyFont="1" applyFill="1" applyBorder="1" applyAlignment="1" applyProtection="1">
      <alignment horizontal="center" textRotation="90" wrapText="1"/>
      <protection hidden="1"/>
    </xf>
    <xf numFmtId="0" fontId="10" fillId="3" borderId="6" xfId="0" applyFont="1" applyFill="1" applyBorder="1" applyAlignment="1" applyProtection="1">
      <alignment horizontal="center" textRotation="90" wrapText="1"/>
      <protection hidden="1"/>
    </xf>
    <xf numFmtId="0" fontId="11" fillId="4" borderId="1" xfId="0" applyFont="1" applyFill="1" applyBorder="1" applyAlignment="1" applyProtection="1">
      <alignment horizontal="center" wrapText="1"/>
      <protection locked="0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1" fillId="3" borderId="2" xfId="0" applyFont="1" applyFill="1" applyBorder="1" applyAlignment="1" applyProtection="1">
      <alignment horizontal="center" wrapText="1"/>
      <protection locked="0"/>
    </xf>
    <xf numFmtId="0" fontId="21" fillId="3" borderId="3" xfId="0" applyFont="1" applyFill="1" applyBorder="1" applyAlignment="1" applyProtection="1">
      <alignment horizontal="center" wrapText="1"/>
      <protection locked="0"/>
    </xf>
    <xf numFmtId="0" fontId="21" fillId="3" borderId="4" xfId="0" applyFont="1" applyFill="1" applyBorder="1" applyAlignment="1" applyProtection="1">
      <alignment horizontal="center" wrapText="1"/>
      <protection locked="0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2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"/>
  <sheetViews>
    <sheetView workbookViewId="0">
      <selection activeCell="B1" sqref="B1"/>
    </sheetView>
  </sheetViews>
  <sheetFormatPr defaultRowHeight="14.4" x14ac:dyDescent="0.3"/>
  <cols>
    <col min="1" max="1" width="3.6640625" customWidth="1"/>
    <col min="2" max="2" width="19.6640625" style="5" customWidth="1"/>
    <col min="3" max="24" width="4.6640625" customWidth="1"/>
    <col min="25" max="25" width="6.109375" customWidth="1"/>
    <col min="27" max="27" width="5" customWidth="1"/>
  </cols>
  <sheetData>
    <row r="1" spans="1:25" ht="18" x14ac:dyDescent="0.35">
      <c r="B1" s="65" t="s">
        <v>205</v>
      </c>
    </row>
    <row r="2" spans="1:25" ht="61.5" customHeight="1" x14ac:dyDescent="0.3">
      <c r="A2" s="1"/>
      <c r="B2" s="40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2" t="s">
        <v>20</v>
      </c>
      <c r="X2" s="42" t="s">
        <v>0</v>
      </c>
      <c r="Y2" s="43" t="s">
        <v>95</v>
      </c>
    </row>
    <row r="3" spans="1:25" x14ac:dyDescent="0.3">
      <c r="A3" s="1"/>
      <c r="B3" s="3" t="s">
        <v>1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>
        <v>13</v>
      </c>
      <c r="P3" s="1">
        <v>14</v>
      </c>
      <c r="Q3" s="1">
        <v>15</v>
      </c>
      <c r="R3" s="1">
        <v>16</v>
      </c>
      <c r="S3" s="1">
        <v>17</v>
      </c>
      <c r="T3" s="1">
        <v>18</v>
      </c>
      <c r="U3" s="1">
        <v>19</v>
      </c>
      <c r="V3" s="1">
        <v>20</v>
      </c>
      <c r="W3" s="1"/>
      <c r="X3" s="1"/>
      <c r="Y3" s="18"/>
    </row>
    <row r="4" spans="1:25" x14ac:dyDescent="0.3">
      <c r="A4" s="1">
        <v>1</v>
      </c>
      <c r="B4" s="3" t="s">
        <v>2</v>
      </c>
      <c r="C4" s="1">
        <v>0</v>
      </c>
      <c r="D4" s="1">
        <v>1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1</v>
      </c>
      <c r="K4" s="1">
        <v>0</v>
      </c>
      <c r="L4" s="1">
        <v>1</v>
      </c>
      <c r="M4" s="1">
        <v>1</v>
      </c>
      <c r="N4" s="1">
        <v>1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5</v>
      </c>
      <c r="X4" s="1">
        <v>2</v>
      </c>
      <c r="Y4" s="19">
        <f>W4/20*100</f>
        <v>25</v>
      </c>
    </row>
    <row r="5" spans="1:25" x14ac:dyDescent="0.3">
      <c r="A5" s="1">
        <v>2</v>
      </c>
      <c r="B5" s="3" t="s">
        <v>3</v>
      </c>
      <c r="C5" s="1">
        <v>1</v>
      </c>
      <c r="D5" s="1">
        <v>1</v>
      </c>
      <c r="E5" s="1">
        <v>1</v>
      </c>
      <c r="F5" s="1">
        <v>0</v>
      </c>
      <c r="G5" s="1">
        <v>1</v>
      </c>
      <c r="H5" s="1">
        <v>0</v>
      </c>
      <c r="I5" s="1">
        <v>1</v>
      </c>
      <c r="J5" s="1">
        <v>1</v>
      </c>
      <c r="K5" s="1">
        <v>0</v>
      </c>
      <c r="L5" s="1">
        <v>1</v>
      </c>
      <c r="M5" s="1">
        <v>1</v>
      </c>
      <c r="N5" s="1">
        <v>1</v>
      </c>
      <c r="O5" s="1">
        <v>0</v>
      </c>
      <c r="P5" s="1">
        <v>0</v>
      </c>
      <c r="Q5" s="1">
        <v>1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10</v>
      </c>
      <c r="X5" s="1">
        <v>3</v>
      </c>
      <c r="Y5" s="19">
        <f t="shared" ref="Y5:Y16" si="0">W5/20*100</f>
        <v>50</v>
      </c>
    </row>
    <row r="6" spans="1:25" x14ac:dyDescent="0.3">
      <c r="A6" s="1">
        <v>3</v>
      </c>
      <c r="B6" s="3" t="s">
        <v>4</v>
      </c>
      <c r="C6" s="1">
        <v>1</v>
      </c>
      <c r="D6" s="1">
        <v>1</v>
      </c>
      <c r="E6" s="1">
        <v>0</v>
      </c>
      <c r="F6" s="1">
        <v>1</v>
      </c>
      <c r="G6" s="1">
        <v>0</v>
      </c>
      <c r="H6" s="1">
        <v>1</v>
      </c>
      <c r="I6" s="1">
        <v>0</v>
      </c>
      <c r="J6" s="1">
        <v>0</v>
      </c>
      <c r="K6" s="1">
        <v>1</v>
      </c>
      <c r="L6" s="1">
        <v>1</v>
      </c>
      <c r="M6" s="1">
        <v>1</v>
      </c>
      <c r="N6" s="1">
        <v>0</v>
      </c>
      <c r="O6" s="1">
        <v>0</v>
      </c>
      <c r="P6" s="1">
        <v>1</v>
      </c>
      <c r="Q6" s="1">
        <v>1</v>
      </c>
      <c r="R6" s="1">
        <v>0</v>
      </c>
      <c r="S6" s="1">
        <v>0</v>
      </c>
      <c r="T6" s="1">
        <v>1</v>
      </c>
      <c r="U6" s="1">
        <v>0</v>
      </c>
      <c r="V6" s="1">
        <v>0</v>
      </c>
      <c r="W6" s="1">
        <v>10</v>
      </c>
      <c r="X6" s="1">
        <v>3</v>
      </c>
      <c r="Y6" s="19">
        <f t="shared" si="0"/>
        <v>50</v>
      </c>
    </row>
    <row r="7" spans="1:25" x14ac:dyDescent="0.3">
      <c r="A7" s="1">
        <v>4</v>
      </c>
      <c r="B7" s="3" t="s">
        <v>5</v>
      </c>
      <c r="C7" s="1">
        <v>0</v>
      </c>
      <c r="D7" s="1">
        <v>1</v>
      </c>
      <c r="E7" s="1">
        <v>0</v>
      </c>
      <c r="F7" s="1">
        <v>0</v>
      </c>
      <c r="G7" s="1">
        <v>0</v>
      </c>
      <c r="H7" s="1">
        <v>1</v>
      </c>
      <c r="I7" s="1">
        <v>0</v>
      </c>
      <c r="J7" s="1">
        <v>1</v>
      </c>
      <c r="K7" s="1">
        <v>1</v>
      </c>
      <c r="L7" s="1">
        <v>1</v>
      </c>
      <c r="M7" s="1">
        <v>1</v>
      </c>
      <c r="N7" s="1">
        <v>0</v>
      </c>
      <c r="O7" s="1">
        <v>1</v>
      </c>
      <c r="P7" s="1">
        <v>1</v>
      </c>
      <c r="Q7" s="1">
        <v>1</v>
      </c>
      <c r="R7" s="1">
        <v>0</v>
      </c>
      <c r="S7" s="1">
        <v>0</v>
      </c>
      <c r="T7" s="1">
        <v>1</v>
      </c>
      <c r="U7" s="1">
        <v>0</v>
      </c>
      <c r="V7" s="1">
        <v>0</v>
      </c>
      <c r="W7" s="1">
        <v>10</v>
      </c>
      <c r="X7" s="1">
        <v>3</v>
      </c>
      <c r="Y7" s="19">
        <f t="shared" si="0"/>
        <v>50</v>
      </c>
    </row>
    <row r="8" spans="1:25" x14ac:dyDescent="0.3">
      <c r="A8" s="1">
        <v>5</v>
      </c>
      <c r="B8" s="3" t="s">
        <v>6</v>
      </c>
      <c r="C8" s="1">
        <v>1</v>
      </c>
      <c r="D8" s="1">
        <v>0</v>
      </c>
      <c r="E8" s="1">
        <v>0</v>
      </c>
      <c r="F8" s="1">
        <v>1</v>
      </c>
      <c r="G8" s="1">
        <v>0</v>
      </c>
      <c r="H8" s="1">
        <v>1</v>
      </c>
      <c r="I8" s="1">
        <v>0</v>
      </c>
      <c r="J8" s="1">
        <v>1</v>
      </c>
      <c r="K8" s="1">
        <v>1</v>
      </c>
      <c r="L8" s="1">
        <v>0</v>
      </c>
      <c r="M8" s="1">
        <v>0</v>
      </c>
      <c r="N8" s="1">
        <v>1</v>
      </c>
      <c r="O8" s="1">
        <v>1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7</v>
      </c>
      <c r="X8" s="1">
        <v>3</v>
      </c>
      <c r="Y8" s="19">
        <f t="shared" si="0"/>
        <v>35</v>
      </c>
    </row>
    <row r="9" spans="1:25" x14ac:dyDescent="0.3">
      <c r="A9" s="1">
        <v>6</v>
      </c>
      <c r="B9" s="3" t="s">
        <v>7</v>
      </c>
      <c r="C9" s="1">
        <v>1</v>
      </c>
      <c r="D9" s="1">
        <v>0</v>
      </c>
      <c r="E9" s="1">
        <v>0</v>
      </c>
      <c r="F9" s="1">
        <v>1</v>
      </c>
      <c r="G9" s="1">
        <v>1</v>
      </c>
      <c r="H9" s="1">
        <v>1</v>
      </c>
      <c r="I9" s="1">
        <v>1</v>
      </c>
      <c r="J9" s="1">
        <v>0</v>
      </c>
      <c r="K9" s="1">
        <v>1</v>
      </c>
      <c r="L9" s="1">
        <v>0</v>
      </c>
      <c r="M9" s="1">
        <v>1</v>
      </c>
      <c r="N9" s="1">
        <v>0</v>
      </c>
      <c r="O9" s="1">
        <v>0</v>
      </c>
      <c r="P9" s="1">
        <v>1</v>
      </c>
      <c r="Q9" s="1">
        <v>0</v>
      </c>
      <c r="R9" s="1">
        <v>0</v>
      </c>
      <c r="S9" s="1">
        <v>0</v>
      </c>
      <c r="T9" s="1">
        <v>1</v>
      </c>
      <c r="U9" s="1">
        <v>0</v>
      </c>
      <c r="V9" s="1">
        <v>0</v>
      </c>
      <c r="W9" s="1">
        <v>9</v>
      </c>
      <c r="X9" s="1">
        <v>3</v>
      </c>
      <c r="Y9" s="19">
        <f t="shared" si="0"/>
        <v>45</v>
      </c>
    </row>
    <row r="10" spans="1:25" x14ac:dyDescent="0.3">
      <c r="A10" s="1">
        <v>7</v>
      </c>
      <c r="B10" s="3" t="s">
        <v>8</v>
      </c>
      <c r="C10" s="1">
        <v>1</v>
      </c>
      <c r="D10" s="1">
        <v>0</v>
      </c>
      <c r="E10" s="1">
        <v>1</v>
      </c>
      <c r="F10" s="1">
        <v>0</v>
      </c>
      <c r="G10" s="1">
        <v>0</v>
      </c>
      <c r="H10" s="1">
        <v>1</v>
      </c>
      <c r="I10" s="1">
        <v>0</v>
      </c>
      <c r="J10" s="1">
        <v>0</v>
      </c>
      <c r="K10" s="1">
        <v>1</v>
      </c>
      <c r="L10" s="1">
        <v>0</v>
      </c>
      <c r="M10" s="1">
        <v>0</v>
      </c>
      <c r="N10" s="1">
        <v>0</v>
      </c>
      <c r="O10" s="1">
        <v>0</v>
      </c>
      <c r="P10" s="1">
        <v>1</v>
      </c>
      <c r="Q10" s="1">
        <v>0</v>
      </c>
      <c r="R10" s="1">
        <v>0</v>
      </c>
      <c r="S10" s="1">
        <v>0</v>
      </c>
      <c r="T10" s="1">
        <v>1</v>
      </c>
      <c r="U10" s="1">
        <v>0</v>
      </c>
      <c r="V10" s="1">
        <v>0</v>
      </c>
      <c r="W10" s="1">
        <v>6</v>
      </c>
      <c r="X10" s="1">
        <v>2</v>
      </c>
      <c r="Y10" s="19">
        <f t="shared" si="0"/>
        <v>30</v>
      </c>
    </row>
    <row r="11" spans="1:25" x14ac:dyDescent="0.3">
      <c r="A11" s="1">
        <v>8</v>
      </c>
      <c r="B11" s="3" t="s">
        <v>9</v>
      </c>
      <c r="C11" s="1">
        <v>1</v>
      </c>
      <c r="D11" s="1">
        <v>1</v>
      </c>
      <c r="E11" s="1">
        <v>1</v>
      </c>
      <c r="F11" s="1">
        <v>0</v>
      </c>
      <c r="G11" s="1">
        <v>1</v>
      </c>
      <c r="H11" s="1">
        <v>1</v>
      </c>
      <c r="I11" s="1">
        <v>1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6</v>
      </c>
      <c r="X11" s="1">
        <v>2</v>
      </c>
      <c r="Y11" s="19">
        <f t="shared" si="0"/>
        <v>30</v>
      </c>
    </row>
    <row r="12" spans="1:25" x14ac:dyDescent="0.3">
      <c r="A12" s="1">
        <v>9</v>
      </c>
      <c r="B12" s="3" t="s">
        <v>10</v>
      </c>
      <c r="C12" s="1">
        <v>1</v>
      </c>
      <c r="D12" s="1">
        <v>0</v>
      </c>
      <c r="E12" s="1">
        <v>1</v>
      </c>
      <c r="F12" s="1">
        <v>1</v>
      </c>
      <c r="G12" s="1">
        <v>1</v>
      </c>
      <c r="H12" s="1">
        <v>1</v>
      </c>
      <c r="I12" s="1">
        <v>0</v>
      </c>
      <c r="J12" s="1">
        <v>0</v>
      </c>
      <c r="K12" s="1">
        <v>1</v>
      </c>
      <c r="L12" s="1">
        <v>1</v>
      </c>
      <c r="M12" s="1">
        <v>0</v>
      </c>
      <c r="N12" s="1">
        <v>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8</v>
      </c>
      <c r="X12" s="1">
        <v>3</v>
      </c>
      <c r="Y12" s="19">
        <f t="shared" si="0"/>
        <v>40</v>
      </c>
    </row>
    <row r="13" spans="1:25" x14ac:dyDescent="0.3">
      <c r="A13" s="1">
        <v>10</v>
      </c>
      <c r="B13" s="3" t="s">
        <v>11</v>
      </c>
      <c r="C13" s="1">
        <v>1</v>
      </c>
      <c r="D13" s="1">
        <v>1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1</v>
      </c>
      <c r="K13" s="1">
        <v>1</v>
      </c>
      <c r="L13" s="1">
        <v>1</v>
      </c>
      <c r="M13" s="1">
        <v>1</v>
      </c>
      <c r="N13" s="1">
        <v>0</v>
      </c>
      <c r="O13" s="1">
        <v>0</v>
      </c>
      <c r="P13" s="1">
        <v>1</v>
      </c>
      <c r="Q13" s="1">
        <v>0</v>
      </c>
      <c r="R13" s="1">
        <v>0</v>
      </c>
      <c r="S13" s="1">
        <v>0</v>
      </c>
      <c r="T13" s="1">
        <v>1</v>
      </c>
      <c r="U13" s="1">
        <v>0</v>
      </c>
      <c r="V13" s="1">
        <v>0</v>
      </c>
      <c r="W13" s="1">
        <v>8</v>
      </c>
      <c r="X13" s="1">
        <v>3</v>
      </c>
      <c r="Y13" s="19">
        <f t="shared" si="0"/>
        <v>40</v>
      </c>
    </row>
    <row r="14" spans="1:25" x14ac:dyDescent="0.3">
      <c r="A14" s="1">
        <v>11</v>
      </c>
      <c r="B14" s="3" t="s">
        <v>19</v>
      </c>
      <c r="C14" s="1">
        <v>0</v>
      </c>
      <c r="D14" s="1">
        <v>0</v>
      </c>
      <c r="E14" s="1">
        <v>1</v>
      </c>
      <c r="F14" s="1">
        <v>0</v>
      </c>
      <c r="G14" s="1">
        <v>0</v>
      </c>
      <c r="H14" s="1">
        <v>0</v>
      </c>
      <c r="I14" s="1">
        <v>0</v>
      </c>
      <c r="J14" s="1">
        <v>1</v>
      </c>
      <c r="K14" s="1">
        <v>1</v>
      </c>
      <c r="L14" s="1">
        <v>0</v>
      </c>
      <c r="M14" s="1">
        <v>1</v>
      </c>
      <c r="N14" s="1">
        <v>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5</v>
      </c>
      <c r="X14" s="1">
        <v>2</v>
      </c>
      <c r="Y14" s="19">
        <f t="shared" si="0"/>
        <v>25</v>
      </c>
    </row>
    <row r="15" spans="1:25" x14ac:dyDescent="0.3">
      <c r="A15" s="1">
        <v>12</v>
      </c>
      <c r="B15" s="3" t="s">
        <v>12</v>
      </c>
      <c r="C15" s="1">
        <v>1</v>
      </c>
      <c r="D15" s="1">
        <v>0</v>
      </c>
      <c r="E15" s="1">
        <v>1</v>
      </c>
      <c r="F15" s="1">
        <v>1</v>
      </c>
      <c r="G15" s="1">
        <v>0</v>
      </c>
      <c r="H15" s="1">
        <v>1</v>
      </c>
      <c r="I15" s="1">
        <v>0</v>
      </c>
      <c r="J15" s="1">
        <v>1</v>
      </c>
      <c r="K15" s="1">
        <v>1</v>
      </c>
      <c r="L15" s="1">
        <v>0</v>
      </c>
      <c r="M15" s="1">
        <v>1</v>
      </c>
      <c r="N15" s="1">
        <v>0</v>
      </c>
      <c r="O15" s="1">
        <v>1</v>
      </c>
      <c r="P15" s="1">
        <v>1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9</v>
      </c>
      <c r="X15" s="1">
        <v>3</v>
      </c>
      <c r="Y15" s="19">
        <f t="shared" si="0"/>
        <v>45</v>
      </c>
    </row>
    <row r="16" spans="1:25" x14ac:dyDescent="0.3">
      <c r="A16" s="1">
        <v>13</v>
      </c>
      <c r="B16" s="3" t="s">
        <v>13</v>
      </c>
      <c r="C16" s="1">
        <v>1</v>
      </c>
      <c r="D16" s="1">
        <v>0</v>
      </c>
      <c r="E16" s="1">
        <v>1</v>
      </c>
      <c r="F16" s="1">
        <v>0</v>
      </c>
      <c r="G16" s="1">
        <v>1</v>
      </c>
      <c r="H16" s="1">
        <v>0</v>
      </c>
      <c r="I16" s="1">
        <v>1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1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5</v>
      </c>
      <c r="X16" s="1">
        <v>2</v>
      </c>
      <c r="Y16" s="19">
        <f t="shared" si="0"/>
        <v>25</v>
      </c>
    </row>
    <row r="17" spans="1:25" x14ac:dyDescent="0.3">
      <c r="A17" s="147" t="s">
        <v>21</v>
      </c>
      <c r="B17" s="147"/>
      <c r="C17" s="1">
        <v>10</v>
      </c>
      <c r="D17" s="1">
        <v>6</v>
      </c>
      <c r="E17" s="1">
        <v>7</v>
      </c>
      <c r="F17" s="1">
        <v>5</v>
      </c>
      <c r="G17" s="1">
        <v>5</v>
      </c>
      <c r="H17" s="1">
        <v>8</v>
      </c>
      <c r="I17" s="1">
        <v>4</v>
      </c>
      <c r="J17" s="1">
        <v>7</v>
      </c>
      <c r="K17" s="1">
        <v>9</v>
      </c>
      <c r="L17" s="1">
        <v>6</v>
      </c>
      <c r="M17" s="1">
        <v>8</v>
      </c>
      <c r="N17" s="1">
        <v>5</v>
      </c>
      <c r="O17" s="1">
        <v>4</v>
      </c>
      <c r="P17" s="1">
        <v>6</v>
      </c>
      <c r="Q17" s="1">
        <v>3</v>
      </c>
      <c r="R17" s="1">
        <v>0</v>
      </c>
      <c r="S17" s="1">
        <v>0</v>
      </c>
      <c r="T17" s="1">
        <v>5</v>
      </c>
      <c r="U17" s="1">
        <v>0</v>
      </c>
      <c r="V17" s="1">
        <v>0</v>
      </c>
      <c r="W17" s="1" t="s">
        <v>14</v>
      </c>
      <c r="X17" s="1" t="s">
        <v>14</v>
      </c>
      <c r="Y17" s="18"/>
    </row>
    <row r="18" spans="1:25" x14ac:dyDescent="0.3">
      <c r="A18" s="147" t="s">
        <v>22</v>
      </c>
      <c r="B18" s="147"/>
      <c r="C18" s="1">
        <f>C17/13*100</f>
        <v>76.923076923076934</v>
      </c>
      <c r="D18" s="1">
        <f t="shared" ref="D18:V18" si="1">D17/13*100</f>
        <v>46.153846153846153</v>
      </c>
      <c r="E18" s="1">
        <f t="shared" si="1"/>
        <v>53.846153846153847</v>
      </c>
      <c r="F18" s="1">
        <f t="shared" si="1"/>
        <v>38.461538461538467</v>
      </c>
      <c r="G18" s="1">
        <f t="shared" si="1"/>
        <v>38.461538461538467</v>
      </c>
      <c r="H18" s="1">
        <f t="shared" si="1"/>
        <v>61.53846153846154</v>
      </c>
      <c r="I18" s="1">
        <f t="shared" si="1"/>
        <v>30.76923076923077</v>
      </c>
      <c r="J18" s="1">
        <f t="shared" si="1"/>
        <v>53.846153846153847</v>
      </c>
      <c r="K18" s="1">
        <f t="shared" si="1"/>
        <v>69.230769230769226</v>
      </c>
      <c r="L18" s="1">
        <f t="shared" si="1"/>
        <v>46.153846153846153</v>
      </c>
      <c r="M18" s="1">
        <f t="shared" si="1"/>
        <v>61.53846153846154</v>
      </c>
      <c r="N18" s="1">
        <f t="shared" si="1"/>
        <v>38.461538461538467</v>
      </c>
      <c r="O18" s="1">
        <f t="shared" si="1"/>
        <v>30.76923076923077</v>
      </c>
      <c r="P18" s="1">
        <f t="shared" si="1"/>
        <v>46.153846153846153</v>
      </c>
      <c r="Q18" s="1">
        <f t="shared" si="1"/>
        <v>23.076923076923077</v>
      </c>
      <c r="R18" s="1">
        <f t="shared" si="1"/>
        <v>0</v>
      </c>
      <c r="S18" s="1">
        <f t="shared" si="1"/>
        <v>0</v>
      </c>
      <c r="T18" s="1">
        <f t="shared" si="1"/>
        <v>38.461538461538467</v>
      </c>
      <c r="U18" s="1">
        <f t="shared" si="1"/>
        <v>0</v>
      </c>
      <c r="V18" s="1">
        <f t="shared" si="1"/>
        <v>0</v>
      </c>
      <c r="W18" s="1" t="s">
        <v>14</v>
      </c>
      <c r="X18" s="1" t="s">
        <v>14</v>
      </c>
      <c r="Y18" s="18"/>
    </row>
    <row r="19" spans="1:25" s="7" customFormat="1" ht="150.75" customHeight="1" x14ac:dyDescent="0.3">
      <c r="A19" s="9"/>
      <c r="B19" s="9"/>
      <c r="C19" s="8" t="s">
        <v>26</v>
      </c>
      <c r="D19" s="8" t="s">
        <v>27</v>
      </c>
      <c r="E19" s="8" t="s">
        <v>31</v>
      </c>
      <c r="F19" s="8" t="s">
        <v>28</v>
      </c>
      <c r="G19" s="8" t="s">
        <v>29</v>
      </c>
      <c r="H19" s="8" t="s">
        <v>30</v>
      </c>
      <c r="I19" s="8" t="s">
        <v>32</v>
      </c>
      <c r="J19" s="8" t="s">
        <v>33</v>
      </c>
      <c r="K19" s="8" t="s">
        <v>34</v>
      </c>
      <c r="L19" s="8" t="s">
        <v>35</v>
      </c>
      <c r="M19" s="8" t="s">
        <v>36</v>
      </c>
      <c r="N19" s="8" t="s">
        <v>30</v>
      </c>
      <c r="O19" s="8" t="s">
        <v>41</v>
      </c>
      <c r="P19" s="8" t="s">
        <v>37</v>
      </c>
      <c r="Q19" s="8" t="s">
        <v>38</v>
      </c>
      <c r="R19" s="8" t="s">
        <v>39</v>
      </c>
      <c r="S19" s="8" t="s">
        <v>40</v>
      </c>
      <c r="T19" s="8"/>
      <c r="U19" s="8"/>
      <c r="V19" s="8"/>
      <c r="W19" s="8"/>
      <c r="X19" s="8"/>
    </row>
    <row r="20" spans="1:25" x14ac:dyDescent="0.3">
      <c r="A20" s="1"/>
      <c r="B20" s="3" t="s">
        <v>15</v>
      </c>
      <c r="C20" s="161" t="s">
        <v>154</v>
      </c>
      <c r="D20" s="16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5" x14ac:dyDescent="0.3">
      <c r="A21" s="1"/>
      <c r="B21" s="3" t="s">
        <v>16</v>
      </c>
      <c r="C21" s="161" t="s">
        <v>155</v>
      </c>
      <c r="D21" s="162"/>
      <c r="E21" s="148" t="s">
        <v>24</v>
      </c>
      <c r="F21" s="149"/>
      <c r="G21" s="149"/>
      <c r="H21" s="149"/>
      <c r="I21" s="149"/>
      <c r="J21" s="15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5" x14ac:dyDescent="0.3">
      <c r="A22" s="1"/>
      <c r="B22" s="3" t="s">
        <v>17</v>
      </c>
      <c r="C22" s="1">
        <v>0</v>
      </c>
      <c r="D22" s="1"/>
      <c r="E22" s="148" t="s">
        <v>25</v>
      </c>
      <c r="F22" s="149"/>
      <c r="G22" s="149"/>
      <c r="H22" s="149"/>
      <c r="I22" s="149"/>
      <c r="J22" s="15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5" x14ac:dyDescent="0.3">
      <c r="A23" s="1"/>
      <c r="B23" s="3" t="s">
        <v>18</v>
      </c>
      <c r="C23" s="1"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5" x14ac:dyDescent="0.3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5" ht="54.75" customHeight="1" x14ac:dyDescent="0.3">
      <c r="A25" s="159" t="s">
        <v>94</v>
      </c>
      <c r="B25" s="160"/>
      <c r="C25" s="41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42" t="s">
        <v>20</v>
      </c>
      <c r="X25" s="42" t="s">
        <v>0</v>
      </c>
      <c r="Y25" s="43" t="s">
        <v>95</v>
      </c>
    </row>
    <row r="26" spans="1:25" x14ac:dyDescent="0.3">
      <c r="A26" s="6"/>
      <c r="B26" s="6" t="s">
        <v>63</v>
      </c>
      <c r="C26" s="6">
        <v>1</v>
      </c>
      <c r="D26" s="6">
        <v>2</v>
      </c>
      <c r="E26" s="6">
        <v>3</v>
      </c>
      <c r="F26" s="6">
        <v>4</v>
      </c>
      <c r="G26" s="6">
        <v>5</v>
      </c>
      <c r="H26" s="6">
        <v>6</v>
      </c>
      <c r="I26" s="6">
        <v>7</v>
      </c>
      <c r="J26" s="6">
        <v>8</v>
      </c>
      <c r="K26" s="6">
        <v>9</v>
      </c>
      <c r="L26" s="6">
        <v>10</v>
      </c>
      <c r="M26" s="6">
        <v>11</v>
      </c>
      <c r="N26" s="6">
        <v>12</v>
      </c>
      <c r="O26" s="6">
        <v>13</v>
      </c>
      <c r="P26" s="6">
        <v>14</v>
      </c>
      <c r="Q26" s="6">
        <v>15</v>
      </c>
      <c r="R26" s="6">
        <v>16</v>
      </c>
      <c r="S26" s="6">
        <v>17</v>
      </c>
      <c r="T26" s="6">
        <v>18</v>
      </c>
      <c r="U26" s="6">
        <v>19</v>
      </c>
      <c r="V26" s="6">
        <v>20</v>
      </c>
      <c r="W26" s="18"/>
      <c r="X26" s="6"/>
      <c r="Y26" s="6"/>
    </row>
    <row r="27" spans="1:25" x14ac:dyDescent="0.3">
      <c r="A27" s="18">
        <v>1</v>
      </c>
      <c r="B27" s="11" t="s">
        <v>47</v>
      </c>
      <c r="C27" s="16">
        <v>1</v>
      </c>
      <c r="D27" s="16">
        <v>1</v>
      </c>
      <c r="E27" s="16">
        <v>1</v>
      </c>
      <c r="F27" s="16">
        <v>0</v>
      </c>
      <c r="G27" s="16">
        <v>1</v>
      </c>
      <c r="H27" s="16">
        <v>0</v>
      </c>
      <c r="I27" s="16">
        <v>0</v>
      </c>
      <c r="J27" s="16">
        <v>1</v>
      </c>
      <c r="K27" s="16">
        <v>0</v>
      </c>
      <c r="L27" s="16">
        <v>0</v>
      </c>
      <c r="M27" s="16">
        <v>1</v>
      </c>
      <c r="N27" s="16">
        <v>0</v>
      </c>
      <c r="O27" s="16">
        <v>1</v>
      </c>
      <c r="P27" s="16">
        <v>1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2">
        <v>8</v>
      </c>
      <c r="X27" s="17">
        <v>3</v>
      </c>
      <c r="Y27" s="19">
        <f>W27/20*100</f>
        <v>40</v>
      </c>
    </row>
    <row r="28" spans="1:25" x14ac:dyDescent="0.3">
      <c r="A28" s="18">
        <v>2</v>
      </c>
      <c r="B28" s="11" t="s">
        <v>53</v>
      </c>
      <c r="C28" s="16">
        <v>1</v>
      </c>
      <c r="D28" s="16">
        <v>1</v>
      </c>
      <c r="E28" s="16">
        <v>1</v>
      </c>
      <c r="F28" s="16">
        <v>0</v>
      </c>
      <c r="G28" s="16">
        <v>0</v>
      </c>
      <c r="H28" s="16">
        <v>1</v>
      </c>
      <c r="I28" s="16">
        <v>1</v>
      </c>
      <c r="J28" s="16">
        <v>1</v>
      </c>
      <c r="K28" s="16">
        <v>1</v>
      </c>
      <c r="L28" s="16">
        <v>1</v>
      </c>
      <c r="M28" s="16">
        <v>1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2">
        <v>9</v>
      </c>
      <c r="X28" s="17">
        <v>3</v>
      </c>
      <c r="Y28" s="19">
        <f t="shared" ref="Y28:Y31" si="2">W28/20*100</f>
        <v>45</v>
      </c>
    </row>
    <row r="29" spans="1:25" x14ac:dyDescent="0.3">
      <c r="A29" s="18">
        <v>3</v>
      </c>
      <c r="B29" s="11" t="s">
        <v>54</v>
      </c>
      <c r="C29" s="16">
        <v>1</v>
      </c>
      <c r="D29" s="16">
        <v>1</v>
      </c>
      <c r="E29" s="16">
        <v>1</v>
      </c>
      <c r="F29" s="16">
        <v>0</v>
      </c>
      <c r="G29" s="16">
        <v>1</v>
      </c>
      <c r="H29" s="16">
        <v>1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1</v>
      </c>
      <c r="O29" s="16">
        <v>1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2">
        <v>7</v>
      </c>
      <c r="X29" s="17">
        <v>3</v>
      </c>
      <c r="Y29" s="19">
        <f t="shared" si="2"/>
        <v>35</v>
      </c>
    </row>
    <row r="30" spans="1:25" x14ac:dyDescent="0.3">
      <c r="A30" s="18">
        <v>4</v>
      </c>
      <c r="B30" s="11" t="s">
        <v>81</v>
      </c>
      <c r="C30" s="16">
        <v>1</v>
      </c>
      <c r="D30" s="16">
        <v>1</v>
      </c>
      <c r="E30" s="16">
        <v>1</v>
      </c>
      <c r="F30" s="16">
        <v>0</v>
      </c>
      <c r="G30" s="16">
        <v>1</v>
      </c>
      <c r="H30" s="16">
        <v>1</v>
      </c>
      <c r="I30" s="16">
        <v>1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2">
        <v>6</v>
      </c>
      <c r="X30" s="17">
        <v>3</v>
      </c>
      <c r="Y30" s="19">
        <f t="shared" si="2"/>
        <v>30</v>
      </c>
    </row>
    <row r="31" spans="1:25" x14ac:dyDescent="0.3">
      <c r="A31" s="18">
        <v>5</v>
      </c>
      <c r="B31" s="11" t="s">
        <v>55</v>
      </c>
      <c r="C31" s="16">
        <v>1</v>
      </c>
      <c r="D31" s="16">
        <v>0</v>
      </c>
      <c r="E31" s="16">
        <v>1</v>
      </c>
      <c r="F31" s="16">
        <v>1</v>
      </c>
      <c r="G31" s="16">
        <v>0</v>
      </c>
      <c r="H31" s="16">
        <v>1</v>
      </c>
      <c r="I31" s="16">
        <v>1</v>
      </c>
      <c r="J31" s="16">
        <v>0</v>
      </c>
      <c r="K31" s="16">
        <v>1</v>
      </c>
      <c r="L31" s="16">
        <v>1</v>
      </c>
      <c r="M31" s="16">
        <v>1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1</v>
      </c>
      <c r="W31" s="12">
        <v>9</v>
      </c>
      <c r="X31" s="17">
        <v>3</v>
      </c>
      <c r="Y31" s="19">
        <f t="shared" si="2"/>
        <v>45</v>
      </c>
    </row>
    <row r="32" spans="1:25" x14ac:dyDescent="0.3">
      <c r="A32" s="154" t="s">
        <v>21</v>
      </c>
      <c r="B32" s="155"/>
      <c r="C32" s="21">
        <v>5</v>
      </c>
      <c r="D32" s="21">
        <v>4</v>
      </c>
      <c r="E32" s="21">
        <v>5</v>
      </c>
      <c r="F32" s="21">
        <v>1</v>
      </c>
      <c r="G32" s="21">
        <v>3</v>
      </c>
      <c r="H32" s="21">
        <v>4</v>
      </c>
      <c r="I32" s="21">
        <v>3</v>
      </c>
      <c r="J32" s="21">
        <v>2</v>
      </c>
      <c r="K32" s="21">
        <v>2</v>
      </c>
      <c r="L32" s="21">
        <v>2</v>
      </c>
      <c r="M32" s="21">
        <v>3</v>
      </c>
      <c r="N32" s="21">
        <v>1</v>
      </c>
      <c r="O32" s="21">
        <v>2</v>
      </c>
      <c r="P32" s="21">
        <v>1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1</v>
      </c>
      <c r="W32" s="12"/>
      <c r="X32" s="12"/>
      <c r="Y32" s="18"/>
    </row>
    <row r="33" spans="1:27" x14ac:dyDescent="0.3">
      <c r="A33" s="154" t="s">
        <v>22</v>
      </c>
      <c r="B33" s="155"/>
      <c r="C33" s="21">
        <f>C32/5*100</f>
        <v>100</v>
      </c>
      <c r="D33" s="21">
        <f t="shared" ref="D33:V33" si="3">D32/5*100</f>
        <v>80</v>
      </c>
      <c r="E33" s="21">
        <f t="shared" si="3"/>
        <v>100</v>
      </c>
      <c r="F33" s="21">
        <f t="shared" si="3"/>
        <v>20</v>
      </c>
      <c r="G33" s="21">
        <f t="shared" si="3"/>
        <v>60</v>
      </c>
      <c r="H33" s="21">
        <f t="shared" si="3"/>
        <v>80</v>
      </c>
      <c r="I33" s="21">
        <f t="shared" si="3"/>
        <v>60</v>
      </c>
      <c r="J33" s="21">
        <f t="shared" si="3"/>
        <v>40</v>
      </c>
      <c r="K33" s="21">
        <f t="shared" si="3"/>
        <v>40</v>
      </c>
      <c r="L33" s="21">
        <f t="shared" si="3"/>
        <v>40</v>
      </c>
      <c r="M33" s="21">
        <f t="shared" si="3"/>
        <v>60</v>
      </c>
      <c r="N33" s="21">
        <f t="shared" si="3"/>
        <v>20</v>
      </c>
      <c r="O33" s="21">
        <f t="shared" si="3"/>
        <v>40</v>
      </c>
      <c r="P33" s="21">
        <f t="shared" si="3"/>
        <v>20</v>
      </c>
      <c r="Q33" s="21">
        <f t="shared" si="3"/>
        <v>0</v>
      </c>
      <c r="R33" s="21">
        <f t="shared" si="3"/>
        <v>0</v>
      </c>
      <c r="S33" s="21">
        <f t="shared" si="3"/>
        <v>0</v>
      </c>
      <c r="T33" s="21">
        <f t="shared" si="3"/>
        <v>0</v>
      </c>
      <c r="U33" s="21">
        <f t="shared" si="3"/>
        <v>0</v>
      </c>
      <c r="V33" s="21">
        <f t="shared" si="3"/>
        <v>20</v>
      </c>
      <c r="W33" s="12"/>
      <c r="X33" s="12"/>
      <c r="Y33" s="18"/>
    </row>
    <row r="34" spans="1:27" x14ac:dyDescent="0.3">
      <c r="A34" s="18"/>
      <c r="B34" s="11" t="s">
        <v>64</v>
      </c>
      <c r="C34" s="163">
        <v>0</v>
      </c>
      <c r="D34" s="164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12"/>
      <c r="X34" s="12"/>
      <c r="Y34" s="18"/>
    </row>
    <row r="35" spans="1:27" x14ac:dyDescent="0.3">
      <c r="A35" s="18"/>
      <c r="B35" s="11" t="s">
        <v>65</v>
      </c>
      <c r="C35" s="173" t="s">
        <v>156</v>
      </c>
      <c r="D35" s="174"/>
      <c r="E35" s="156" t="s">
        <v>68</v>
      </c>
      <c r="F35" s="157"/>
      <c r="G35" s="157"/>
      <c r="H35" s="157"/>
      <c r="I35" s="157"/>
      <c r="J35" s="158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12"/>
      <c r="X35" s="12"/>
      <c r="Y35" s="18"/>
    </row>
    <row r="36" spans="1:27" x14ac:dyDescent="0.3">
      <c r="A36" s="18"/>
      <c r="B36" s="11" t="s">
        <v>66</v>
      </c>
      <c r="C36" s="13">
        <v>0</v>
      </c>
      <c r="D36" s="13"/>
      <c r="E36" s="156" t="s">
        <v>69</v>
      </c>
      <c r="F36" s="157"/>
      <c r="G36" s="157"/>
      <c r="H36" s="157"/>
      <c r="I36" s="157"/>
      <c r="J36" s="158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12"/>
      <c r="X36" s="12"/>
      <c r="Y36" s="18"/>
    </row>
    <row r="37" spans="1:27" x14ac:dyDescent="0.3">
      <c r="A37" s="18"/>
      <c r="B37" s="11" t="s">
        <v>67</v>
      </c>
      <c r="C37" s="13">
        <v>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12"/>
      <c r="X37" s="12"/>
      <c r="Y37" s="18"/>
    </row>
    <row r="39" spans="1:27" ht="44.25" customHeight="1" x14ac:dyDescent="0.3">
      <c r="A39" s="153" t="s">
        <v>93</v>
      </c>
      <c r="B39" s="153"/>
      <c r="C39" s="29">
        <v>1</v>
      </c>
      <c r="D39" s="29">
        <v>2</v>
      </c>
      <c r="E39" s="29">
        <v>3</v>
      </c>
      <c r="F39" s="29">
        <v>4</v>
      </c>
      <c r="G39" s="30" t="s">
        <v>73</v>
      </c>
      <c r="H39" s="29">
        <v>6</v>
      </c>
      <c r="I39" s="29">
        <v>7</v>
      </c>
      <c r="J39" s="29">
        <v>8</v>
      </c>
      <c r="K39" s="29">
        <v>9</v>
      </c>
      <c r="L39" s="29">
        <v>10</v>
      </c>
      <c r="M39" s="29">
        <v>11</v>
      </c>
      <c r="N39" s="29">
        <v>12</v>
      </c>
      <c r="O39" s="32" t="s">
        <v>72</v>
      </c>
      <c r="P39" s="29">
        <v>13</v>
      </c>
      <c r="Q39" s="29">
        <v>14</v>
      </c>
      <c r="R39" s="29">
        <v>15</v>
      </c>
      <c r="S39" s="31">
        <v>16</v>
      </c>
      <c r="T39" s="31">
        <v>17</v>
      </c>
      <c r="U39" s="29">
        <v>18</v>
      </c>
      <c r="V39" s="29">
        <v>19</v>
      </c>
      <c r="W39" s="32" t="s">
        <v>74</v>
      </c>
      <c r="X39" s="29"/>
      <c r="Y39" s="152" t="s">
        <v>70</v>
      </c>
      <c r="Z39" s="152" t="s">
        <v>75</v>
      </c>
      <c r="AA39" s="151" t="s">
        <v>76</v>
      </c>
    </row>
    <row r="40" spans="1:27" ht="15.6" x14ac:dyDescent="0.3">
      <c r="A40" s="153"/>
      <c r="B40" s="153"/>
      <c r="C40" s="172" t="s">
        <v>71</v>
      </c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52"/>
      <c r="Z40" s="152"/>
      <c r="AA40" s="151"/>
    </row>
    <row r="41" spans="1:27" ht="15.6" x14ac:dyDescent="0.3">
      <c r="A41" s="153"/>
      <c r="B41" s="153"/>
      <c r="C41" s="22">
        <v>1</v>
      </c>
      <c r="D41" s="22">
        <v>1</v>
      </c>
      <c r="E41" s="22">
        <v>1</v>
      </c>
      <c r="F41" s="22">
        <v>1</v>
      </c>
      <c r="G41" s="22">
        <v>1</v>
      </c>
      <c r="H41" s="22">
        <v>1</v>
      </c>
      <c r="I41" s="22">
        <v>1</v>
      </c>
      <c r="J41" s="22">
        <v>1</v>
      </c>
      <c r="K41" s="22">
        <v>1</v>
      </c>
      <c r="L41" s="22">
        <v>1</v>
      </c>
      <c r="M41" s="22">
        <v>1</v>
      </c>
      <c r="N41" s="22">
        <v>1</v>
      </c>
      <c r="O41" s="22">
        <v>12</v>
      </c>
      <c r="P41" s="22">
        <v>2</v>
      </c>
      <c r="Q41" s="22">
        <v>2</v>
      </c>
      <c r="R41" s="23">
        <v>2</v>
      </c>
      <c r="S41" s="24">
        <v>3</v>
      </c>
      <c r="T41" s="24">
        <v>3</v>
      </c>
      <c r="U41" s="24">
        <v>4</v>
      </c>
      <c r="V41" s="24">
        <v>4</v>
      </c>
      <c r="W41" s="24">
        <v>20</v>
      </c>
      <c r="X41" s="24"/>
      <c r="Y41" s="24">
        <v>32</v>
      </c>
      <c r="Z41" s="33">
        <v>1</v>
      </c>
      <c r="AA41" s="18"/>
    </row>
    <row r="42" spans="1:27" ht="15.6" x14ac:dyDescent="0.3">
      <c r="A42" s="19">
        <v>1</v>
      </c>
      <c r="B42" s="11" t="s">
        <v>42</v>
      </c>
      <c r="C42" s="13">
        <v>1</v>
      </c>
      <c r="D42" s="13">
        <v>1</v>
      </c>
      <c r="E42" s="13">
        <v>1</v>
      </c>
      <c r="F42" s="13">
        <v>1</v>
      </c>
      <c r="G42" s="13">
        <v>1</v>
      </c>
      <c r="H42" s="13">
        <v>1</v>
      </c>
      <c r="I42" s="13">
        <v>0</v>
      </c>
      <c r="J42" s="13">
        <v>1</v>
      </c>
      <c r="K42" s="13">
        <v>0</v>
      </c>
      <c r="L42" s="13">
        <v>0</v>
      </c>
      <c r="M42" s="13">
        <v>0</v>
      </c>
      <c r="N42" s="13">
        <v>0</v>
      </c>
      <c r="O42" s="13">
        <v>7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4"/>
      <c r="W42" s="24"/>
      <c r="X42" s="24"/>
      <c r="Y42" s="24">
        <v>7</v>
      </c>
      <c r="Z42" s="57">
        <v>22</v>
      </c>
      <c r="AA42" s="34">
        <v>3</v>
      </c>
    </row>
    <row r="43" spans="1:27" ht="15.6" x14ac:dyDescent="0.3">
      <c r="A43" s="19">
        <v>2</v>
      </c>
      <c r="B43" s="11" t="s">
        <v>43</v>
      </c>
      <c r="C43" s="13">
        <v>1</v>
      </c>
      <c r="D43" s="13">
        <v>1</v>
      </c>
      <c r="E43" s="13">
        <v>0</v>
      </c>
      <c r="F43" s="13">
        <v>0</v>
      </c>
      <c r="G43" s="13">
        <v>1</v>
      </c>
      <c r="H43" s="13">
        <v>0</v>
      </c>
      <c r="I43" s="13">
        <v>0</v>
      </c>
      <c r="J43" s="13">
        <v>1</v>
      </c>
      <c r="K43" s="13">
        <v>0</v>
      </c>
      <c r="L43" s="13">
        <v>0</v>
      </c>
      <c r="M43" s="13">
        <v>0</v>
      </c>
      <c r="N43" s="13">
        <v>0</v>
      </c>
      <c r="O43" s="13">
        <v>4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5"/>
      <c r="W43" s="24"/>
      <c r="X43" s="24"/>
      <c r="Y43" s="24">
        <v>4</v>
      </c>
      <c r="Z43" s="57">
        <v>13</v>
      </c>
      <c r="AA43" s="34">
        <v>2</v>
      </c>
    </row>
    <row r="44" spans="1:27" ht="15.6" x14ac:dyDescent="0.3">
      <c r="A44" s="19">
        <v>3</v>
      </c>
      <c r="B44" s="11" t="s">
        <v>44</v>
      </c>
      <c r="C44" s="13" t="s">
        <v>62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5"/>
      <c r="W44" s="24"/>
      <c r="X44" s="24"/>
      <c r="Y44" s="24">
        <v>0</v>
      </c>
      <c r="Z44" s="57">
        <v>0</v>
      </c>
      <c r="AA44" s="34"/>
    </row>
    <row r="45" spans="1:27" ht="15.6" x14ac:dyDescent="0.3">
      <c r="A45" s="19">
        <v>4</v>
      </c>
      <c r="B45" s="11" t="s">
        <v>45</v>
      </c>
      <c r="C45" s="13">
        <v>1</v>
      </c>
      <c r="D45" s="13">
        <v>1</v>
      </c>
      <c r="E45" s="13">
        <v>1</v>
      </c>
      <c r="F45" s="13">
        <v>1</v>
      </c>
      <c r="G45" s="13">
        <v>1</v>
      </c>
      <c r="H45" s="13">
        <v>1</v>
      </c>
      <c r="I45" s="13">
        <v>1</v>
      </c>
      <c r="J45" s="13">
        <v>1</v>
      </c>
      <c r="K45" s="13">
        <v>1</v>
      </c>
      <c r="L45" s="13">
        <v>1</v>
      </c>
      <c r="M45" s="13">
        <v>1</v>
      </c>
      <c r="N45" s="13">
        <v>0</v>
      </c>
      <c r="O45" s="13">
        <v>11</v>
      </c>
      <c r="P45" s="13">
        <v>1</v>
      </c>
      <c r="Q45" s="13">
        <v>0</v>
      </c>
      <c r="R45" s="13">
        <v>0</v>
      </c>
      <c r="S45" s="13">
        <v>3</v>
      </c>
      <c r="T45" s="13">
        <v>0</v>
      </c>
      <c r="U45" s="13">
        <v>0</v>
      </c>
      <c r="V45" s="21">
        <v>4</v>
      </c>
      <c r="W45" s="24"/>
      <c r="X45" s="24"/>
      <c r="Y45" s="24">
        <v>15</v>
      </c>
      <c r="Z45" s="57">
        <v>47</v>
      </c>
      <c r="AA45" s="34">
        <v>4</v>
      </c>
    </row>
    <row r="46" spans="1:27" ht="15.6" x14ac:dyDescent="0.3">
      <c r="A46" s="19">
        <v>5</v>
      </c>
      <c r="B46" s="11" t="s">
        <v>46</v>
      </c>
      <c r="C46" s="13">
        <v>1</v>
      </c>
      <c r="D46" s="13">
        <v>1</v>
      </c>
      <c r="E46" s="13">
        <v>1</v>
      </c>
      <c r="F46" s="13">
        <v>1</v>
      </c>
      <c r="G46" s="13">
        <v>1</v>
      </c>
      <c r="H46" s="13">
        <v>1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6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5"/>
      <c r="W46" s="24"/>
      <c r="X46" s="24"/>
      <c r="Y46" s="24">
        <v>6</v>
      </c>
      <c r="Z46" s="57">
        <v>19</v>
      </c>
      <c r="AA46" s="34">
        <v>3</v>
      </c>
    </row>
    <row r="47" spans="1:27" ht="15.6" x14ac:dyDescent="0.3">
      <c r="A47" s="19">
        <v>6</v>
      </c>
      <c r="B47" s="11" t="s">
        <v>48</v>
      </c>
      <c r="C47" s="13">
        <v>1</v>
      </c>
      <c r="D47" s="13">
        <v>1</v>
      </c>
      <c r="E47" s="13">
        <v>0</v>
      </c>
      <c r="F47" s="13">
        <v>1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3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5"/>
      <c r="W47" s="28"/>
      <c r="X47" s="28"/>
      <c r="Y47" s="24">
        <v>3</v>
      </c>
      <c r="Z47" s="57">
        <v>9</v>
      </c>
      <c r="AA47" s="34">
        <v>2</v>
      </c>
    </row>
    <row r="48" spans="1:27" ht="15.6" x14ac:dyDescent="0.3">
      <c r="A48" s="19">
        <v>7</v>
      </c>
      <c r="B48" s="11" t="s">
        <v>49</v>
      </c>
      <c r="C48" s="13" t="s">
        <v>62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5"/>
      <c r="W48" s="28"/>
      <c r="X48" s="28"/>
      <c r="Y48" s="24">
        <v>0</v>
      </c>
      <c r="Z48" s="57">
        <f t="shared" ref="Z48:Z55" si="4">Y48/32*100</f>
        <v>0</v>
      </c>
      <c r="AA48" s="34"/>
    </row>
    <row r="49" spans="1:27" ht="15.6" x14ac:dyDescent="0.3">
      <c r="A49" s="19">
        <v>8</v>
      </c>
      <c r="B49" s="11" t="s">
        <v>50</v>
      </c>
      <c r="C49" s="13">
        <v>1</v>
      </c>
      <c r="D49" s="13">
        <v>1</v>
      </c>
      <c r="E49" s="13">
        <v>1</v>
      </c>
      <c r="F49" s="13">
        <v>0</v>
      </c>
      <c r="G49" s="13">
        <v>1</v>
      </c>
      <c r="H49" s="13">
        <v>1</v>
      </c>
      <c r="I49" s="13">
        <v>0</v>
      </c>
      <c r="J49" s="13">
        <v>1</v>
      </c>
      <c r="K49" s="13">
        <v>0</v>
      </c>
      <c r="L49" s="13">
        <v>0</v>
      </c>
      <c r="M49" s="13">
        <v>0</v>
      </c>
      <c r="N49" s="13">
        <v>0</v>
      </c>
      <c r="O49" s="13">
        <v>6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5"/>
      <c r="W49" s="28"/>
      <c r="X49" s="28"/>
      <c r="Y49" s="24">
        <v>6</v>
      </c>
      <c r="Z49" s="57">
        <v>19</v>
      </c>
      <c r="AA49" s="34">
        <v>3</v>
      </c>
    </row>
    <row r="50" spans="1:27" ht="15.6" x14ac:dyDescent="0.3">
      <c r="A50" s="19">
        <v>9</v>
      </c>
      <c r="B50" s="11" t="s">
        <v>51</v>
      </c>
      <c r="C50" s="13">
        <v>1</v>
      </c>
      <c r="D50" s="13">
        <v>1</v>
      </c>
      <c r="E50" s="13">
        <v>0</v>
      </c>
      <c r="F50" s="13">
        <v>1</v>
      </c>
      <c r="G50" s="13">
        <v>1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4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5"/>
      <c r="W50" s="28"/>
      <c r="X50" s="28"/>
      <c r="Y50" s="24">
        <v>4</v>
      </c>
      <c r="Z50" s="57">
        <v>13</v>
      </c>
      <c r="AA50" s="34">
        <v>2</v>
      </c>
    </row>
    <row r="51" spans="1:27" ht="15.6" x14ac:dyDescent="0.3">
      <c r="A51" s="19">
        <v>10</v>
      </c>
      <c r="B51" s="11" t="s">
        <v>52</v>
      </c>
      <c r="C51" s="13">
        <v>1</v>
      </c>
      <c r="D51" s="13">
        <v>1</v>
      </c>
      <c r="E51" s="13">
        <v>1</v>
      </c>
      <c r="F51" s="13">
        <v>1</v>
      </c>
      <c r="G51" s="13">
        <v>1</v>
      </c>
      <c r="H51" s="13">
        <v>1</v>
      </c>
      <c r="I51" s="13">
        <v>0</v>
      </c>
      <c r="J51" s="13">
        <v>0</v>
      </c>
      <c r="K51" s="13">
        <v>1</v>
      </c>
      <c r="L51" s="13">
        <v>0</v>
      </c>
      <c r="M51" s="13">
        <v>0</v>
      </c>
      <c r="N51" s="13">
        <v>0</v>
      </c>
      <c r="O51" s="13">
        <v>7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5"/>
      <c r="W51" s="28"/>
      <c r="X51" s="28"/>
      <c r="Y51" s="24">
        <v>7</v>
      </c>
      <c r="Z51" s="57">
        <v>22</v>
      </c>
      <c r="AA51" s="34">
        <v>3</v>
      </c>
    </row>
    <row r="52" spans="1:27" ht="15.6" x14ac:dyDescent="0.3">
      <c r="A52" s="19">
        <v>11</v>
      </c>
      <c r="B52" s="11" t="s">
        <v>56</v>
      </c>
      <c r="C52" s="13">
        <v>1</v>
      </c>
      <c r="D52" s="13">
        <v>1</v>
      </c>
      <c r="E52" s="13">
        <v>0</v>
      </c>
      <c r="F52" s="13">
        <v>1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3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5"/>
      <c r="W52" s="28"/>
      <c r="X52" s="28"/>
      <c r="Y52" s="24">
        <v>3</v>
      </c>
      <c r="Z52" s="57">
        <v>9</v>
      </c>
      <c r="AA52" s="34">
        <v>2</v>
      </c>
    </row>
    <row r="53" spans="1:27" ht="15.6" x14ac:dyDescent="0.3">
      <c r="A53" s="19">
        <v>12</v>
      </c>
      <c r="B53" s="11" t="s">
        <v>57</v>
      </c>
      <c r="C53" s="13">
        <v>1</v>
      </c>
      <c r="D53" s="13">
        <v>1</v>
      </c>
      <c r="E53" s="13">
        <v>1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3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5"/>
      <c r="W53" s="28"/>
      <c r="X53" s="28"/>
      <c r="Y53" s="24">
        <v>3</v>
      </c>
      <c r="Z53" s="57">
        <v>9</v>
      </c>
      <c r="AA53" s="34">
        <v>2</v>
      </c>
    </row>
    <row r="54" spans="1:27" ht="15.6" x14ac:dyDescent="0.3">
      <c r="A54" s="19">
        <v>13</v>
      </c>
      <c r="B54" s="11" t="s">
        <v>58</v>
      </c>
      <c r="C54" s="13" t="s">
        <v>62</v>
      </c>
      <c r="D54" s="13">
        <v>0</v>
      </c>
      <c r="E54" s="13">
        <v>0</v>
      </c>
      <c r="F54" s="13">
        <v>0</v>
      </c>
      <c r="G54" s="13">
        <v>0</v>
      </c>
      <c r="H54" s="13">
        <v>1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5"/>
      <c r="W54" s="28"/>
      <c r="X54" s="28"/>
      <c r="Y54" s="24">
        <v>0</v>
      </c>
      <c r="Z54" s="57">
        <f t="shared" si="4"/>
        <v>0</v>
      </c>
      <c r="AA54" s="34"/>
    </row>
    <row r="55" spans="1:27" ht="15.6" x14ac:dyDescent="0.3">
      <c r="A55" s="19">
        <v>14</v>
      </c>
      <c r="B55" s="11" t="s">
        <v>59</v>
      </c>
      <c r="C55" s="13" t="s">
        <v>62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5"/>
      <c r="W55" s="28"/>
      <c r="X55" s="28"/>
      <c r="Y55" s="24">
        <v>0</v>
      </c>
      <c r="Z55" s="57">
        <f t="shared" si="4"/>
        <v>0</v>
      </c>
      <c r="AA55" s="34"/>
    </row>
    <row r="56" spans="1:27" ht="15.6" x14ac:dyDescent="0.3">
      <c r="A56" s="19">
        <v>15</v>
      </c>
      <c r="B56" s="11" t="s">
        <v>60</v>
      </c>
      <c r="C56" s="13">
        <v>1</v>
      </c>
      <c r="D56" s="13">
        <v>1</v>
      </c>
      <c r="E56" s="13">
        <v>0</v>
      </c>
      <c r="F56" s="13">
        <v>0</v>
      </c>
      <c r="G56" s="13">
        <v>1</v>
      </c>
      <c r="H56" s="13">
        <v>1</v>
      </c>
      <c r="I56" s="13">
        <v>0</v>
      </c>
      <c r="J56" s="13">
        <v>1</v>
      </c>
      <c r="K56" s="13">
        <v>1</v>
      </c>
      <c r="L56" s="13">
        <v>0</v>
      </c>
      <c r="M56" s="13">
        <v>1</v>
      </c>
      <c r="N56" s="13">
        <v>0</v>
      </c>
      <c r="O56" s="13">
        <v>7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5"/>
      <c r="W56" s="28"/>
      <c r="X56" s="28"/>
      <c r="Y56" s="24">
        <v>7</v>
      </c>
      <c r="Z56" s="57">
        <v>22</v>
      </c>
      <c r="AA56" s="34">
        <v>3</v>
      </c>
    </row>
    <row r="57" spans="1:27" ht="15.6" x14ac:dyDescent="0.3">
      <c r="A57" s="19">
        <v>16</v>
      </c>
      <c r="B57" s="35" t="s">
        <v>61</v>
      </c>
      <c r="C57" s="13">
        <v>1</v>
      </c>
      <c r="D57" s="13">
        <v>0</v>
      </c>
      <c r="E57" s="13">
        <v>0</v>
      </c>
      <c r="F57" s="13">
        <v>0</v>
      </c>
      <c r="G57" s="13">
        <v>0</v>
      </c>
      <c r="H57" s="13">
        <v>1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2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5"/>
      <c r="W57" s="28"/>
      <c r="X57" s="28"/>
      <c r="Y57" s="24">
        <v>2</v>
      </c>
      <c r="Z57" s="57">
        <v>6</v>
      </c>
      <c r="AA57" s="34">
        <v>2</v>
      </c>
    </row>
    <row r="58" spans="1:27" ht="15.6" x14ac:dyDescent="0.3">
      <c r="A58" s="168" t="s">
        <v>77</v>
      </c>
      <c r="B58" s="168"/>
      <c r="C58" s="27">
        <v>12</v>
      </c>
      <c r="D58" s="27">
        <v>11</v>
      </c>
      <c r="E58" s="27">
        <v>6</v>
      </c>
      <c r="F58" s="27">
        <v>7</v>
      </c>
      <c r="G58" s="27">
        <v>8</v>
      </c>
      <c r="H58" s="27">
        <v>8</v>
      </c>
      <c r="I58" s="27">
        <v>1</v>
      </c>
      <c r="J58" s="27">
        <v>5</v>
      </c>
      <c r="K58" s="27">
        <v>3</v>
      </c>
      <c r="L58" s="27">
        <v>1</v>
      </c>
      <c r="M58" s="27">
        <v>2</v>
      </c>
      <c r="N58" s="27">
        <v>0</v>
      </c>
      <c r="O58" s="27"/>
      <c r="P58" s="27">
        <v>1</v>
      </c>
      <c r="Q58" s="27">
        <v>0</v>
      </c>
      <c r="R58" s="27">
        <v>0</v>
      </c>
      <c r="S58" s="27">
        <v>3</v>
      </c>
      <c r="T58" s="27">
        <v>0</v>
      </c>
      <c r="U58" s="27">
        <v>0</v>
      </c>
      <c r="V58" s="27"/>
      <c r="W58" s="27"/>
      <c r="X58" s="27"/>
      <c r="Y58" s="39"/>
      <c r="Z58" s="25"/>
    </row>
    <row r="59" spans="1:27" ht="15.6" x14ac:dyDescent="0.3">
      <c r="A59" s="168" t="s">
        <v>22</v>
      </c>
      <c r="B59" s="168"/>
      <c r="C59" s="27">
        <f>C58/12*100</f>
        <v>100</v>
      </c>
      <c r="D59" s="27">
        <v>92</v>
      </c>
      <c r="E59" s="27">
        <v>50</v>
      </c>
      <c r="F59" s="27">
        <v>58</v>
      </c>
      <c r="G59" s="27">
        <v>67</v>
      </c>
      <c r="H59" s="27">
        <v>67</v>
      </c>
      <c r="I59" s="27">
        <v>8</v>
      </c>
      <c r="J59" s="27">
        <v>42</v>
      </c>
      <c r="K59" s="27">
        <v>25</v>
      </c>
      <c r="L59" s="27">
        <v>8</v>
      </c>
      <c r="M59" s="27">
        <v>17</v>
      </c>
      <c r="N59" s="27">
        <v>0</v>
      </c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5"/>
      <c r="Z59" s="25"/>
    </row>
    <row r="60" spans="1:27" ht="15.6" x14ac:dyDescent="0.3">
      <c r="B60" s="36" t="s">
        <v>64</v>
      </c>
      <c r="C60" s="175" t="s">
        <v>157</v>
      </c>
      <c r="D60" s="176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5"/>
      <c r="Z60" s="25"/>
    </row>
    <row r="61" spans="1:27" ht="16.2" x14ac:dyDescent="0.3">
      <c r="B61" s="26" t="s">
        <v>65</v>
      </c>
      <c r="C61" s="175" t="s">
        <v>158</v>
      </c>
      <c r="D61" s="176"/>
      <c r="E61" s="169" t="s">
        <v>79</v>
      </c>
      <c r="F61" s="170"/>
      <c r="G61" s="170"/>
      <c r="H61" s="170"/>
      <c r="I61" s="170"/>
      <c r="J61" s="171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5"/>
      <c r="Z61" s="25"/>
    </row>
    <row r="62" spans="1:27" ht="16.2" x14ac:dyDescent="0.3">
      <c r="B62" s="26" t="s">
        <v>66</v>
      </c>
      <c r="C62" s="175" t="s">
        <v>159</v>
      </c>
      <c r="D62" s="176"/>
      <c r="E62" s="169" t="s">
        <v>80</v>
      </c>
      <c r="F62" s="170"/>
      <c r="G62" s="170"/>
      <c r="H62" s="170"/>
      <c r="I62" s="170"/>
      <c r="J62" s="171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5"/>
      <c r="Z62" s="25"/>
    </row>
    <row r="63" spans="1:27" ht="15.6" x14ac:dyDescent="0.3">
      <c r="B63" s="26" t="s">
        <v>67</v>
      </c>
      <c r="C63" s="27">
        <v>0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5"/>
      <c r="Z63" s="25"/>
    </row>
    <row r="64" spans="1:27" ht="15.6" x14ac:dyDescent="0.3">
      <c r="B64" s="26" t="s">
        <v>78</v>
      </c>
      <c r="C64" s="177">
        <v>4</v>
      </c>
      <c r="D64" s="178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5"/>
      <c r="Z64" s="25"/>
    </row>
    <row r="65" spans="2:26" ht="15.6" x14ac:dyDescent="0.3">
      <c r="B65" s="26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27"/>
      <c r="U65" s="27"/>
      <c r="V65" s="27"/>
      <c r="W65" s="27"/>
      <c r="X65" s="27"/>
      <c r="Y65" s="25"/>
      <c r="Z65" s="25"/>
    </row>
    <row r="66" spans="2:26" ht="45" customHeight="1" x14ac:dyDescent="0.3">
      <c r="C66" s="165" t="s">
        <v>82</v>
      </c>
      <c r="D66" s="165"/>
      <c r="E66" s="165" t="s">
        <v>83</v>
      </c>
      <c r="F66" s="165"/>
      <c r="G66" s="165" t="s">
        <v>84</v>
      </c>
      <c r="H66" s="165"/>
      <c r="I66" s="165"/>
      <c r="J66" s="38">
        <v>5</v>
      </c>
      <c r="K66" s="38">
        <v>4</v>
      </c>
      <c r="L66" s="38">
        <v>3</v>
      </c>
      <c r="M66" s="38">
        <v>2</v>
      </c>
      <c r="N66" s="165" t="s">
        <v>85</v>
      </c>
      <c r="O66" s="165"/>
      <c r="P66" s="165" t="s">
        <v>86</v>
      </c>
      <c r="Q66" s="165"/>
      <c r="R66" s="167" t="s">
        <v>87</v>
      </c>
      <c r="S66" s="167"/>
    </row>
    <row r="67" spans="2:26" ht="38.25" customHeight="1" x14ac:dyDescent="0.3">
      <c r="C67" s="165" t="s">
        <v>88</v>
      </c>
      <c r="D67" s="165"/>
      <c r="E67" s="165">
        <v>13</v>
      </c>
      <c r="F67" s="165"/>
      <c r="G67" s="165" t="s">
        <v>89</v>
      </c>
      <c r="H67" s="165"/>
      <c r="I67" s="165"/>
      <c r="J67" s="38">
        <v>0</v>
      </c>
      <c r="K67" s="38">
        <v>0</v>
      </c>
      <c r="L67" s="38">
        <v>8</v>
      </c>
      <c r="M67" s="38">
        <v>5</v>
      </c>
      <c r="N67" s="166">
        <v>0</v>
      </c>
      <c r="O67" s="166"/>
      <c r="P67" s="166">
        <v>0.62</v>
      </c>
      <c r="Q67" s="166"/>
      <c r="R67" s="167">
        <v>7.5</v>
      </c>
      <c r="S67" s="167"/>
    </row>
    <row r="68" spans="2:26" ht="46.5" customHeight="1" x14ac:dyDescent="0.3">
      <c r="C68" s="165" t="s">
        <v>90</v>
      </c>
      <c r="D68" s="165"/>
      <c r="E68" s="165">
        <v>12</v>
      </c>
      <c r="F68" s="165"/>
      <c r="G68" s="165" t="s">
        <v>91</v>
      </c>
      <c r="H68" s="165"/>
      <c r="I68" s="165"/>
      <c r="J68" s="38">
        <v>0</v>
      </c>
      <c r="K68" s="38">
        <v>1</v>
      </c>
      <c r="L68" s="38">
        <v>5</v>
      </c>
      <c r="M68" s="38">
        <v>6</v>
      </c>
      <c r="N68" s="166">
        <v>0.08</v>
      </c>
      <c r="O68" s="166"/>
      <c r="P68" s="166">
        <v>0.5</v>
      </c>
      <c r="Q68" s="166"/>
      <c r="R68" s="167">
        <v>5.6</v>
      </c>
      <c r="S68" s="167"/>
    </row>
    <row r="69" spans="2:26" ht="30" customHeight="1" x14ac:dyDescent="0.3">
      <c r="C69" s="165" t="s">
        <v>90</v>
      </c>
      <c r="D69" s="165"/>
      <c r="E69" s="165">
        <v>5</v>
      </c>
      <c r="F69" s="165"/>
      <c r="G69" s="165" t="s">
        <v>89</v>
      </c>
      <c r="H69" s="165"/>
      <c r="I69" s="165"/>
      <c r="J69" s="38">
        <v>0</v>
      </c>
      <c r="K69" s="38">
        <v>0</v>
      </c>
      <c r="L69" s="38">
        <v>4</v>
      </c>
      <c r="M69" s="38">
        <v>1</v>
      </c>
      <c r="N69" s="166">
        <v>0</v>
      </c>
      <c r="O69" s="166"/>
      <c r="P69" s="166">
        <v>1</v>
      </c>
      <c r="Q69" s="166"/>
      <c r="R69" s="167">
        <v>7.8</v>
      </c>
      <c r="S69" s="167"/>
    </row>
    <row r="70" spans="2:26" ht="38.25" customHeight="1" x14ac:dyDescent="0.3">
      <c r="C70" s="165" t="s">
        <v>92</v>
      </c>
      <c r="D70" s="165"/>
      <c r="E70" s="165">
        <v>30</v>
      </c>
      <c r="F70" s="165"/>
      <c r="G70" s="165"/>
      <c r="H70" s="165"/>
      <c r="I70" s="165"/>
      <c r="J70" s="38">
        <v>0</v>
      </c>
      <c r="K70" s="38">
        <v>1</v>
      </c>
      <c r="L70" s="38">
        <v>17</v>
      </c>
      <c r="M70" s="38">
        <v>12</v>
      </c>
      <c r="N70" s="166">
        <v>0.03</v>
      </c>
      <c r="O70" s="166"/>
      <c r="P70" s="166">
        <v>0.6</v>
      </c>
      <c r="Q70" s="166"/>
      <c r="R70" s="167">
        <v>7</v>
      </c>
      <c r="S70" s="167"/>
    </row>
  </sheetData>
  <mergeCells count="56">
    <mergeCell ref="C35:D35"/>
    <mergeCell ref="C60:D60"/>
    <mergeCell ref="C61:D61"/>
    <mergeCell ref="C62:D62"/>
    <mergeCell ref="C64:D64"/>
    <mergeCell ref="A58:B58"/>
    <mergeCell ref="A59:B59"/>
    <mergeCell ref="E61:J61"/>
    <mergeCell ref="E62:J62"/>
    <mergeCell ref="C40:X40"/>
    <mergeCell ref="R70:S70"/>
    <mergeCell ref="P66:Q66"/>
    <mergeCell ref="P67:Q67"/>
    <mergeCell ref="P68:Q68"/>
    <mergeCell ref="P69:Q69"/>
    <mergeCell ref="P70:Q70"/>
    <mergeCell ref="R66:S66"/>
    <mergeCell ref="R67:S67"/>
    <mergeCell ref="R68:S68"/>
    <mergeCell ref="R69:S69"/>
    <mergeCell ref="G70:I70"/>
    <mergeCell ref="N66:O66"/>
    <mergeCell ref="N67:O67"/>
    <mergeCell ref="N68:O68"/>
    <mergeCell ref="N69:O69"/>
    <mergeCell ref="N70:O70"/>
    <mergeCell ref="G66:I66"/>
    <mergeCell ref="G67:I67"/>
    <mergeCell ref="G68:I68"/>
    <mergeCell ref="G69:I69"/>
    <mergeCell ref="C70:D70"/>
    <mergeCell ref="E66:F66"/>
    <mergeCell ref="E67:F67"/>
    <mergeCell ref="E68:F68"/>
    <mergeCell ref="E69:F69"/>
    <mergeCell ref="E70:F70"/>
    <mergeCell ref="C66:D66"/>
    <mergeCell ref="C67:D67"/>
    <mergeCell ref="C68:D68"/>
    <mergeCell ref="C69:D69"/>
    <mergeCell ref="A18:B18"/>
    <mergeCell ref="A17:B17"/>
    <mergeCell ref="E21:J21"/>
    <mergeCell ref="E22:J22"/>
    <mergeCell ref="AA39:AA40"/>
    <mergeCell ref="Y39:Y40"/>
    <mergeCell ref="Z39:Z40"/>
    <mergeCell ref="A39:B41"/>
    <mergeCell ref="A32:B32"/>
    <mergeCell ref="A33:B33"/>
    <mergeCell ref="E35:J35"/>
    <mergeCell ref="E36:J36"/>
    <mergeCell ref="A25:B25"/>
    <mergeCell ref="C20:D20"/>
    <mergeCell ref="C21:D21"/>
    <mergeCell ref="C34:D34"/>
  </mergeCells>
  <conditionalFormatting sqref="X27:X37">
    <cfRule type="cellIs" dxfId="24" priority="5" operator="equal">
      <formula>5</formula>
    </cfRule>
    <cfRule type="cellIs" dxfId="23" priority="6" operator="equal">
      <formula>4</formula>
    </cfRule>
    <cfRule type="cellIs" dxfId="22" priority="7" operator="equal">
      <formula>3</formula>
    </cfRule>
    <cfRule type="cellIs" dxfId="21" priority="8" operator="equal">
      <formula>2</formula>
    </cfRule>
  </conditionalFormatting>
  <conditionalFormatting sqref="Q41">
    <cfRule type="cellIs" dxfId="20" priority="4" stopIfTrue="1" operator="greaterThan">
      <formula>2</formula>
    </cfRule>
  </conditionalFormatting>
  <conditionalFormatting sqref="Z41 J41:P41 D41:H41 R41">
    <cfRule type="cellIs" dxfId="19" priority="3" stopIfTrue="1" operator="greaterThan">
      <formula>1</formula>
    </cfRule>
  </conditionalFormatting>
  <conditionalFormatting sqref="I41">
    <cfRule type="cellIs" dxfId="18" priority="2" stopIfTrue="1" operator="greaterThan">
      <formula>5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workbookViewId="0">
      <selection activeCell="S1" sqref="S1:X1"/>
    </sheetView>
  </sheetViews>
  <sheetFormatPr defaultRowHeight="14.4" x14ac:dyDescent="0.3"/>
  <cols>
    <col min="1" max="1" width="5.109375" customWidth="1"/>
    <col min="2" max="2" width="20.109375" customWidth="1"/>
    <col min="3" max="25" width="4.6640625" style="54" customWidth="1"/>
  </cols>
  <sheetData>
    <row r="1" spans="1:27" ht="15.75" customHeight="1" x14ac:dyDescent="0.3">
      <c r="A1" s="183" t="s">
        <v>206</v>
      </c>
      <c r="B1" s="184"/>
      <c r="C1" s="189" t="s">
        <v>108</v>
      </c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1"/>
      <c r="S1" s="192" t="s">
        <v>207</v>
      </c>
      <c r="T1" s="193"/>
      <c r="U1" s="193"/>
      <c r="V1" s="193"/>
      <c r="W1" s="193"/>
      <c r="X1" s="194"/>
      <c r="Y1" s="195" t="s">
        <v>70</v>
      </c>
      <c r="Z1" s="180" t="s">
        <v>106</v>
      </c>
      <c r="AA1" s="180" t="s">
        <v>107</v>
      </c>
    </row>
    <row r="2" spans="1:27" ht="15.6" x14ac:dyDescent="0.3">
      <c r="A2" s="185"/>
      <c r="B2" s="186"/>
      <c r="C2" s="29">
        <v>1</v>
      </c>
      <c r="D2" s="29">
        <v>2</v>
      </c>
      <c r="E2" s="29">
        <v>3</v>
      </c>
      <c r="F2" s="29">
        <v>4</v>
      </c>
      <c r="G2" s="30" t="s">
        <v>73</v>
      </c>
      <c r="H2" s="29">
        <v>6</v>
      </c>
      <c r="I2" s="29">
        <v>7</v>
      </c>
      <c r="J2" s="29">
        <v>8</v>
      </c>
      <c r="K2" s="29">
        <v>9</v>
      </c>
      <c r="L2" s="29">
        <v>10</v>
      </c>
      <c r="M2" s="29">
        <v>11</v>
      </c>
      <c r="N2" s="55">
        <v>12</v>
      </c>
      <c r="O2" s="29">
        <v>13</v>
      </c>
      <c r="P2" s="29">
        <v>14</v>
      </c>
      <c r="Q2" s="29">
        <v>15</v>
      </c>
      <c r="R2" s="29">
        <v>16</v>
      </c>
      <c r="S2" s="31">
        <v>17</v>
      </c>
      <c r="T2" s="31">
        <v>18</v>
      </c>
      <c r="U2" s="29">
        <v>19</v>
      </c>
      <c r="V2" s="29"/>
      <c r="W2" s="29"/>
      <c r="X2" s="29"/>
      <c r="Y2" s="196"/>
      <c r="Z2" s="181"/>
      <c r="AA2" s="181"/>
    </row>
    <row r="3" spans="1:27" ht="15.75" customHeight="1" x14ac:dyDescent="0.3">
      <c r="A3" s="185"/>
      <c r="B3" s="186"/>
      <c r="C3" s="172" t="s">
        <v>71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97"/>
      <c r="Z3" s="182"/>
      <c r="AA3" s="182"/>
    </row>
    <row r="4" spans="1:27" ht="15.6" x14ac:dyDescent="0.3">
      <c r="A4" s="187"/>
      <c r="B4" s="188"/>
      <c r="C4" s="50">
        <v>1</v>
      </c>
      <c r="D4" s="50">
        <v>1</v>
      </c>
      <c r="E4" s="50">
        <v>1</v>
      </c>
      <c r="F4" s="50">
        <v>1</v>
      </c>
      <c r="G4" s="50">
        <v>1</v>
      </c>
      <c r="H4" s="50">
        <v>1</v>
      </c>
      <c r="I4" s="50">
        <v>1</v>
      </c>
      <c r="J4" s="50">
        <v>1</v>
      </c>
      <c r="K4" s="50">
        <v>1</v>
      </c>
      <c r="L4" s="50">
        <v>1</v>
      </c>
      <c r="M4" s="50">
        <v>1</v>
      </c>
      <c r="N4" s="50">
        <v>1</v>
      </c>
      <c r="O4" s="50">
        <v>2</v>
      </c>
      <c r="P4" s="50">
        <v>2</v>
      </c>
      <c r="Q4" s="50">
        <v>2</v>
      </c>
      <c r="R4" s="51">
        <v>3</v>
      </c>
      <c r="S4" s="24">
        <v>3</v>
      </c>
      <c r="T4" s="24">
        <v>4</v>
      </c>
      <c r="U4" s="24">
        <v>4</v>
      </c>
      <c r="V4" s="24"/>
      <c r="W4" s="24"/>
      <c r="X4" s="24"/>
      <c r="Y4" s="48">
        <v>32</v>
      </c>
      <c r="Z4" s="56">
        <v>1</v>
      </c>
      <c r="AA4" s="47"/>
    </row>
    <row r="5" spans="1:27" ht="15.6" x14ac:dyDescent="0.3">
      <c r="A5" s="49">
        <v>1</v>
      </c>
      <c r="B5" s="25" t="s">
        <v>96</v>
      </c>
      <c r="C5" s="52">
        <v>1</v>
      </c>
      <c r="D5" s="52">
        <v>1</v>
      </c>
      <c r="E5" s="52">
        <v>1</v>
      </c>
      <c r="F5" s="52"/>
      <c r="G5" s="52">
        <v>1</v>
      </c>
      <c r="H5" s="52">
        <v>1</v>
      </c>
      <c r="I5" s="52"/>
      <c r="J5" s="52"/>
      <c r="K5" s="52">
        <v>1</v>
      </c>
      <c r="L5" s="52">
        <v>1</v>
      </c>
      <c r="M5" s="52">
        <v>1</v>
      </c>
      <c r="N5" s="52"/>
      <c r="O5" s="52"/>
      <c r="P5" s="52"/>
      <c r="Q5" s="52"/>
      <c r="R5" s="53"/>
      <c r="S5" s="46"/>
      <c r="T5" s="46"/>
      <c r="U5" s="46"/>
      <c r="V5" s="46"/>
      <c r="W5" s="46"/>
      <c r="X5" s="46"/>
      <c r="Y5" s="25">
        <f>SUM(C5:V5)</f>
        <v>8</v>
      </c>
      <c r="Z5" s="25">
        <f>Y5/32*100</f>
        <v>25</v>
      </c>
      <c r="AA5" s="47">
        <v>3</v>
      </c>
    </row>
    <row r="6" spans="1:27" ht="15.6" x14ac:dyDescent="0.3">
      <c r="A6" s="49">
        <v>2</v>
      </c>
      <c r="B6" s="25" t="s">
        <v>97</v>
      </c>
      <c r="C6" s="52"/>
      <c r="D6" s="52">
        <v>1</v>
      </c>
      <c r="E6" s="52">
        <v>1</v>
      </c>
      <c r="F6" s="52"/>
      <c r="G6" s="52"/>
      <c r="H6" s="52">
        <v>1</v>
      </c>
      <c r="I6" s="52"/>
      <c r="J6" s="52"/>
      <c r="K6" s="52"/>
      <c r="L6" s="52"/>
      <c r="M6" s="52"/>
      <c r="N6" s="52"/>
      <c r="O6" s="52"/>
      <c r="P6" s="52"/>
      <c r="Q6" s="52"/>
      <c r="R6" s="53"/>
      <c r="S6" s="46"/>
      <c r="T6" s="46"/>
      <c r="U6" s="46"/>
      <c r="V6" s="46"/>
      <c r="W6" s="46"/>
      <c r="X6" s="46"/>
      <c r="Y6" s="25">
        <f t="shared" ref="Y6:Y13" si="0">SUM(C6:V6)</f>
        <v>3</v>
      </c>
      <c r="Z6" s="25">
        <v>9</v>
      </c>
      <c r="AA6" s="47">
        <v>2</v>
      </c>
    </row>
    <row r="7" spans="1:27" ht="15.6" x14ac:dyDescent="0.3">
      <c r="A7" s="49">
        <v>3</v>
      </c>
      <c r="B7" s="25" t="s">
        <v>98</v>
      </c>
      <c r="C7" s="52"/>
      <c r="D7" s="52">
        <v>1</v>
      </c>
      <c r="E7" s="52">
        <v>1</v>
      </c>
      <c r="F7" s="52"/>
      <c r="G7" s="52"/>
      <c r="H7" s="52">
        <v>1</v>
      </c>
      <c r="I7" s="52"/>
      <c r="J7" s="52"/>
      <c r="K7" s="52"/>
      <c r="L7" s="52"/>
      <c r="M7" s="52"/>
      <c r="N7" s="52"/>
      <c r="O7" s="52"/>
      <c r="P7" s="52"/>
      <c r="Q7" s="52"/>
      <c r="R7" s="53"/>
      <c r="S7" s="46"/>
      <c r="T7" s="46"/>
      <c r="U7" s="46"/>
      <c r="V7" s="46"/>
      <c r="W7" s="46"/>
      <c r="X7" s="46"/>
      <c r="Y7" s="25">
        <f t="shared" si="0"/>
        <v>3</v>
      </c>
      <c r="Z7" s="25">
        <v>9</v>
      </c>
      <c r="AA7" s="47">
        <v>2</v>
      </c>
    </row>
    <row r="8" spans="1:27" ht="15.6" x14ac:dyDescent="0.3">
      <c r="A8" s="49">
        <v>4</v>
      </c>
      <c r="B8" s="25" t="s">
        <v>99</v>
      </c>
      <c r="C8" s="52">
        <v>1</v>
      </c>
      <c r="D8" s="52">
        <v>1</v>
      </c>
      <c r="E8" s="52"/>
      <c r="F8" s="52"/>
      <c r="G8" s="52"/>
      <c r="H8" s="52">
        <v>1</v>
      </c>
      <c r="I8" s="52">
        <v>1</v>
      </c>
      <c r="J8" s="52"/>
      <c r="K8" s="52"/>
      <c r="L8" s="52"/>
      <c r="M8" s="52"/>
      <c r="N8" s="52"/>
      <c r="O8" s="52"/>
      <c r="P8" s="52"/>
      <c r="Q8" s="52"/>
      <c r="R8" s="53"/>
      <c r="S8" s="46"/>
      <c r="T8" s="46"/>
      <c r="U8" s="46"/>
      <c r="V8" s="46"/>
      <c r="W8" s="46"/>
      <c r="X8" s="46"/>
      <c r="Y8" s="25">
        <f t="shared" si="0"/>
        <v>4</v>
      </c>
      <c r="Z8" s="25">
        <v>13</v>
      </c>
      <c r="AA8" s="47">
        <v>2</v>
      </c>
    </row>
    <row r="9" spans="1:27" ht="15.6" x14ac:dyDescent="0.3">
      <c r="A9" s="49">
        <v>5</v>
      </c>
      <c r="B9" s="25" t="s">
        <v>100</v>
      </c>
      <c r="C9" s="52">
        <v>1</v>
      </c>
      <c r="D9" s="52">
        <v>1</v>
      </c>
      <c r="E9" s="52">
        <v>1</v>
      </c>
      <c r="F9" s="52">
        <v>1</v>
      </c>
      <c r="G9" s="52"/>
      <c r="H9" s="52">
        <v>1</v>
      </c>
      <c r="I9" s="52">
        <v>1</v>
      </c>
      <c r="J9" s="52"/>
      <c r="K9" s="52">
        <v>1</v>
      </c>
      <c r="L9" s="52"/>
      <c r="M9" s="52"/>
      <c r="N9" s="52"/>
      <c r="O9" s="52">
        <v>1</v>
      </c>
      <c r="P9" s="52"/>
      <c r="Q9" s="52"/>
      <c r="R9" s="53"/>
      <c r="S9" s="46"/>
      <c r="T9" s="46"/>
      <c r="U9" s="46"/>
      <c r="V9" s="46"/>
      <c r="W9" s="46"/>
      <c r="X9" s="46"/>
      <c r="Y9" s="25">
        <f t="shared" si="0"/>
        <v>8</v>
      </c>
      <c r="Z9" s="25">
        <f t="shared" ref="Z9" si="1">Y9/32*100</f>
        <v>25</v>
      </c>
      <c r="AA9" s="47">
        <v>3</v>
      </c>
    </row>
    <row r="10" spans="1:27" ht="15.6" x14ac:dyDescent="0.3">
      <c r="A10" s="49">
        <v>6</v>
      </c>
      <c r="B10" s="25" t="s">
        <v>101</v>
      </c>
      <c r="C10" s="52"/>
      <c r="D10" s="52">
        <v>1</v>
      </c>
      <c r="E10" s="52"/>
      <c r="F10" s="52"/>
      <c r="G10" s="52"/>
      <c r="H10" s="52"/>
      <c r="I10" s="52">
        <v>1</v>
      </c>
      <c r="J10" s="52"/>
      <c r="K10" s="52"/>
      <c r="L10" s="52"/>
      <c r="M10" s="52"/>
      <c r="N10" s="52"/>
      <c r="O10" s="52"/>
      <c r="P10" s="52"/>
      <c r="Q10" s="52"/>
      <c r="R10" s="53"/>
      <c r="S10" s="46"/>
      <c r="T10" s="46"/>
      <c r="U10" s="46"/>
      <c r="V10" s="46"/>
      <c r="W10" s="46"/>
      <c r="X10" s="46"/>
      <c r="Y10" s="25">
        <f t="shared" si="0"/>
        <v>2</v>
      </c>
      <c r="Z10" s="25">
        <v>6</v>
      </c>
      <c r="AA10" s="47">
        <v>2</v>
      </c>
    </row>
    <row r="11" spans="1:27" ht="15.6" x14ac:dyDescent="0.3">
      <c r="A11" s="49">
        <v>7</v>
      </c>
      <c r="B11" s="26" t="s">
        <v>102</v>
      </c>
      <c r="C11" s="27">
        <v>1</v>
      </c>
      <c r="D11" s="27">
        <v>1</v>
      </c>
      <c r="E11" s="27">
        <v>1</v>
      </c>
      <c r="F11" s="27"/>
      <c r="G11" s="27"/>
      <c r="H11" s="27">
        <v>1</v>
      </c>
      <c r="I11" s="27">
        <v>1</v>
      </c>
      <c r="J11" s="27"/>
      <c r="K11" s="27">
        <v>1</v>
      </c>
      <c r="L11" s="27"/>
      <c r="M11" s="27"/>
      <c r="N11" s="27">
        <v>1</v>
      </c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5">
        <f t="shared" si="0"/>
        <v>7</v>
      </c>
      <c r="Z11" s="25">
        <v>22</v>
      </c>
      <c r="AA11" s="24">
        <v>3</v>
      </c>
    </row>
    <row r="12" spans="1:27" ht="15.6" x14ac:dyDescent="0.3">
      <c r="A12" s="49">
        <v>8</v>
      </c>
      <c r="B12" s="26" t="s">
        <v>103</v>
      </c>
      <c r="C12" s="27"/>
      <c r="D12" s="27">
        <v>1</v>
      </c>
      <c r="E12" s="27"/>
      <c r="F12" s="27"/>
      <c r="G12" s="27"/>
      <c r="H12" s="27">
        <v>1</v>
      </c>
      <c r="I12" s="27">
        <v>1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5">
        <f t="shared" si="0"/>
        <v>3</v>
      </c>
      <c r="Z12" s="25">
        <v>9</v>
      </c>
      <c r="AA12" s="24">
        <v>2</v>
      </c>
    </row>
    <row r="13" spans="1:27" ht="15.6" x14ac:dyDescent="0.3">
      <c r="A13" s="49">
        <v>9</v>
      </c>
      <c r="B13" s="26" t="s">
        <v>104</v>
      </c>
      <c r="C13" s="27">
        <v>1</v>
      </c>
      <c r="D13" s="27">
        <v>1</v>
      </c>
      <c r="E13" s="27">
        <v>1</v>
      </c>
      <c r="F13" s="27"/>
      <c r="G13" s="27"/>
      <c r="H13" s="27">
        <v>1</v>
      </c>
      <c r="I13" s="27">
        <v>1</v>
      </c>
      <c r="J13" s="27"/>
      <c r="K13" s="27"/>
      <c r="L13" s="27">
        <v>1</v>
      </c>
      <c r="M13" s="27"/>
      <c r="N13" s="27">
        <v>1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5">
        <f t="shared" si="0"/>
        <v>7</v>
      </c>
      <c r="Z13" s="25">
        <v>22</v>
      </c>
      <c r="AA13" s="24">
        <v>3</v>
      </c>
    </row>
    <row r="14" spans="1:27" ht="15.6" x14ac:dyDescent="0.3">
      <c r="A14" s="49">
        <v>10</v>
      </c>
      <c r="B14" s="26" t="s">
        <v>105</v>
      </c>
      <c r="C14" s="27">
        <v>1</v>
      </c>
      <c r="D14" s="27">
        <v>1</v>
      </c>
      <c r="E14" s="27"/>
      <c r="F14" s="27"/>
      <c r="G14" s="27"/>
      <c r="H14" s="27"/>
      <c r="I14" s="27"/>
      <c r="J14" s="27"/>
      <c r="K14" s="27">
        <v>1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5">
        <v>3</v>
      </c>
      <c r="Z14" s="25">
        <v>9</v>
      </c>
      <c r="AA14" s="24">
        <v>2</v>
      </c>
    </row>
    <row r="15" spans="1:27" ht="15.6" x14ac:dyDescent="0.3">
      <c r="A15" s="179" t="s">
        <v>77</v>
      </c>
      <c r="B15" s="179"/>
      <c r="C15" s="20">
        <v>6</v>
      </c>
      <c r="D15" s="20">
        <v>10</v>
      </c>
      <c r="E15" s="20">
        <v>6</v>
      </c>
      <c r="F15" s="20">
        <v>1</v>
      </c>
      <c r="G15" s="20">
        <v>1</v>
      </c>
      <c r="H15" s="20">
        <v>8</v>
      </c>
      <c r="I15" s="20">
        <v>6</v>
      </c>
      <c r="J15" s="20">
        <v>0</v>
      </c>
      <c r="K15" s="20">
        <v>4</v>
      </c>
      <c r="L15" s="20">
        <v>2</v>
      </c>
      <c r="M15" s="20">
        <v>1</v>
      </c>
      <c r="N15" s="20">
        <v>2</v>
      </c>
      <c r="O15" s="20">
        <v>1</v>
      </c>
      <c r="P15" s="20"/>
      <c r="Q15" s="20"/>
      <c r="R15" s="20"/>
      <c r="S15" s="20"/>
      <c r="T15" s="20"/>
      <c r="U15" s="20"/>
      <c r="V15" s="20"/>
      <c r="W15" s="20"/>
      <c r="X15" s="20"/>
      <c r="Y15" s="83"/>
      <c r="Z15" s="83"/>
      <c r="AA15" s="83"/>
    </row>
    <row r="16" spans="1:27" ht="15.6" x14ac:dyDescent="0.3">
      <c r="A16" s="179" t="s">
        <v>22</v>
      </c>
      <c r="B16" s="179"/>
      <c r="C16" s="20">
        <f>C15/10*100</f>
        <v>60</v>
      </c>
      <c r="D16" s="20">
        <f t="shared" ref="D16:O16" si="2">D15/10*100</f>
        <v>100</v>
      </c>
      <c r="E16" s="20">
        <f t="shared" si="2"/>
        <v>60</v>
      </c>
      <c r="F16" s="20">
        <f t="shared" si="2"/>
        <v>10</v>
      </c>
      <c r="G16" s="20">
        <f t="shared" si="2"/>
        <v>10</v>
      </c>
      <c r="H16" s="20">
        <f t="shared" si="2"/>
        <v>80</v>
      </c>
      <c r="I16" s="20">
        <f t="shared" si="2"/>
        <v>60</v>
      </c>
      <c r="J16" s="20">
        <f t="shared" si="2"/>
        <v>0</v>
      </c>
      <c r="K16" s="20">
        <f t="shared" si="2"/>
        <v>40</v>
      </c>
      <c r="L16" s="20">
        <f t="shared" si="2"/>
        <v>20</v>
      </c>
      <c r="M16" s="20">
        <f t="shared" si="2"/>
        <v>10</v>
      </c>
      <c r="N16" s="20">
        <f t="shared" si="2"/>
        <v>20</v>
      </c>
      <c r="O16" s="20">
        <f t="shared" si="2"/>
        <v>10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18"/>
      <c r="AA16" s="18"/>
    </row>
    <row r="17" spans="2:24" x14ac:dyDescent="0.3">
      <c r="B17" s="3" t="s">
        <v>15</v>
      </c>
      <c r="C17" s="161" t="s">
        <v>160</v>
      </c>
      <c r="D17" s="162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2:24" x14ac:dyDescent="0.3">
      <c r="B18" s="3" t="s">
        <v>16</v>
      </c>
      <c r="C18" s="161" t="s">
        <v>161</v>
      </c>
      <c r="D18" s="162"/>
      <c r="E18" s="148" t="s">
        <v>128</v>
      </c>
      <c r="F18" s="149"/>
      <c r="G18" s="149"/>
      <c r="H18" s="149"/>
      <c r="I18" s="149"/>
      <c r="J18" s="15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2:24" x14ac:dyDescent="0.3">
      <c r="B19" s="3" t="s">
        <v>17</v>
      </c>
      <c r="C19" s="10">
        <v>0</v>
      </c>
      <c r="D19" s="10"/>
      <c r="E19" s="148" t="s">
        <v>130</v>
      </c>
      <c r="F19" s="149"/>
      <c r="G19" s="149"/>
      <c r="H19" s="149"/>
      <c r="I19" s="149"/>
      <c r="J19" s="15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2:24" x14ac:dyDescent="0.3">
      <c r="B20" s="3" t="s">
        <v>18</v>
      </c>
      <c r="C20" s="10"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2:24" x14ac:dyDescent="0.3">
      <c r="B21" s="86" t="s">
        <v>131</v>
      </c>
      <c r="C21" s="44">
        <v>10</v>
      </c>
    </row>
  </sheetData>
  <mergeCells count="13">
    <mergeCell ref="A16:B16"/>
    <mergeCell ref="E18:J18"/>
    <mergeCell ref="E19:J19"/>
    <mergeCell ref="Z1:Z3"/>
    <mergeCell ref="AA1:AA3"/>
    <mergeCell ref="C3:X3"/>
    <mergeCell ref="A1:B4"/>
    <mergeCell ref="A15:B15"/>
    <mergeCell ref="C1:R1"/>
    <mergeCell ref="S1:X1"/>
    <mergeCell ref="Y1:Y3"/>
    <mergeCell ref="C17:D17"/>
    <mergeCell ref="C18:D18"/>
  </mergeCells>
  <conditionalFormatting sqref="Q4:Q10">
    <cfRule type="cellIs" dxfId="17" priority="4" stopIfTrue="1" operator="greaterThan">
      <formula>2</formula>
    </cfRule>
  </conditionalFormatting>
  <conditionalFormatting sqref="J4:P10 D4:H10 R4:R10">
    <cfRule type="cellIs" dxfId="16" priority="3" stopIfTrue="1" operator="greaterThan">
      <formula>1</formula>
    </cfRule>
  </conditionalFormatting>
  <conditionalFormatting sqref="I4:I10">
    <cfRule type="cellIs" dxfId="15" priority="2" stopIfTrue="1" operator="greaterThan">
      <formula>5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2"/>
  <sheetViews>
    <sheetView workbookViewId="0">
      <selection activeCell="AC25" sqref="AC25"/>
    </sheetView>
  </sheetViews>
  <sheetFormatPr defaultRowHeight="14.4" x14ac:dyDescent="0.3"/>
  <cols>
    <col min="1" max="1" width="4.109375" customWidth="1"/>
    <col min="2" max="2" width="22.109375" customWidth="1"/>
    <col min="3" max="25" width="4.6640625" style="54" customWidth="1"/>
    <col min="26" max="27" width="4.6640625" customWidth="1"/>
  </cols>
  <sheetData>
    <row r="2" spans="1:28" ht="17.399999999999999" x14ac:dyDescent="0.3">
      <c r="A2" s="58"/>
      <c r="B2" s="66" t="s">
        <v>113</v>
      </c>
      <c r="C2" s="58"/>
      <c r="D2" s="58"/>
      <c r="E2" s="58"/>
      <c r="F2" s="58"/>
      <c r="G2" s="58"/>
      <c r="H2" s="58"/>
      <c r="I2" s="58"/>
      <c r="J2" s="58"/>
      <c r="K2" s="7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9"/>
      <c r="AA2" s="58"/>
    </row>
    <row r="3" spans="1:28" ht="15.75" customHeight="1" x14ac:dyDescent="0.3">
      <c r="A3" s="203" t="s">
        <v>110</v>
      </c>
      <c r="B3" s="204"/>
      <c r="C3" s="189" t="s">
        <v>111</v>
      </c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1"/>
      <c r="S3" s="189"/>
      <c r="T3" s="190"/>
      <c r="U3" s="190"/>
      <c r="V3" s="190"/>
      <c r="W3" s="190"/>
      <c r="X3" s="191"/>
      <c r="Y3" s="195" t="s">
        <v>70</v>
      </c>
      <c r="Z3" s="198" t="s">
        <v>112</v>
      </c>
      <c r="AA3" s="195" t="s">
        <v>107</v>
      </c>
    </row>
    <row r="4" spans="1:28" ht="15.6" x14ac:dyDescent="0.3">
      <c r="A4" s="205"/>
      <c r="B4" s="206"/>
      <c r="C4" s="29">
        <v>1</v>
      </c>
      <c r="D4" s="29">
        <v>2</v>
      </c>
      <c r="E4" s="29">
        <v>3</v>
      </c>
      <c r="F4" s="29">
        <v>4</v>
      </c>
      <c r="G4" s="60">
        <v>5</v>
      </c>
      <c r="H4" s="29">
        <v>6</v>
      </c>
      <c r="I4" s="29">
        <v>7</v>
      </c>
      <c r="J4" s="29">
        <v>8</v>
      </c>
      <c r="K4" s="29">
        <v>9</v>
      </c>
      <c r="L4" s="29">
        <v>10</v>
      </c>
      <c r="M4" s="29">
        <v>11</v>
      </c>
      <c r="N4" s="29">
        <v>12</v>
      </c>
      <c r="O4" s="29">
        <v>13</v>
      </c>
      <c r="P4" s="29">
        <v>14</v>
      </c>
      <c r="Q4" s="29">
        <v>15</v>
      </c>
      <c r="R4" s="29">
        <v>16</v>
      </c>
      <c r="S4" s="31">
        <v>17</v>
      </c>
      <c r="T4" s="31">
        <v>18</v>
      </c>
      <c r="U4" s="29">
        <v>19</v>
      </c>
      <c r="V4" s="29"/>
      <c r="W4" s="29"/>
      <c r="X4" s="29"/>
      <c r="Y4" s="196"/>
      <c r="Z4" s="199"/>
      <c r="AA4" s="196"/>
    </row>
    <row r="5" spans="1:28" ht="15.6" x14ac:dyDescent="0.3">
      <c r="A5" s="205"/>
      <c r="B5" s="206"/>
      <c r="C5" s="172" t="s">
        <v>71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97"/>
      <c r="Z5" s="200"/>
      <c r="AA5" s="197"/>
    </row>
    <row r="6" spans="1:28" ht="15.6" x14ac:dyDescent="0.3">
      <c r="A6" s="207"/>
      <c r="B6" s="208"/>
      <c r="C6" s="50">
        <v>1</v>
      </c>
      <c r="D6" s="50">
        <v>1</v>
      </c>
      <c r="E6" s="50">
        <v>1</v>
      </c>
      <c r="F6" s="50">
        <v>1</v>
      </c>
      <c r="G6" s="50">
        <v>1</v>
      </c>
      <c r="H6" s="50">
        <v>1</v>
      </c>
      <c r="I6" s="50">
        <v>1</v>
      </c>
      <c r="J6" s="50">
        <v>1</v>
      </c>
      <c r="K6" s="50">
        <v>1</v>
      </c>
      <c r="L6" s="50">
        <v>1</v>
      </c>
      <c r="M6" s="50">
        <v>1</v>
      </c>
      <c r="N6" s="50">
        <v>1</v>
      </c>
      <c r="O6" s="50">
        <v>2</v>
      </c>
      <c r="P6" s="50">
        <v>2</v>
      </c>
      <c r="Q6" s="50">
        <v>2</v>
      </c>
      <c r="R6" s="51">
        <v>3</v>
      </c>
      <c r="S6" s="24">
        <v>3</v>
      </c>
      <c r="T6" s="24">
        <v>4</v>
      </c>
      <c r="U6" s="24">
        <v>4</v>
      </c>
      <c r="V6" s="24"/>
      <c r="W6" s="24"/>
      <c r="X6" s="24"/>
      <c r="Y6" s="24">
        <v>32</v>
      </c>
      <c r="Z6" s="61">
        <v>100</v>
      </c>
      <c r="AA6" s="62">
        <v>5</v>
      </c>
    </row>
    <row r="7" spans="1:28" ht="15.6" x14ac:dyDescent="0.3">
      <c r="A7" s="49">
        <v>1</v>
      </c>
      <c r="B7" s="25" t="s">
        <v>109</v>
      </c>
      <c r="C7" s="52">
        <v>1</v>
      </c>
      <c r="D7" s="52">
        <v>1</v>
      </c>
      <c r="E7" s="52">
        <v>0</v>
      </c>
      <c r="F7" s="52">
        <v>0</v>
      </c>
      <c r="G7" s="52">
        <v>1</v>
      </c>
      <c r="H7" s="52">
        <v>0</v>
      </c>
      <c r="I7" s="52">
        <v>0</v>
      </c>
      <c r="J7" s="52">
        <v>1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3">
        <v>0</v>
      </c>
      <c r="S7" s="46">
        <v>0</v>
      </c>
      <c r="T7" s="46">
        <v>0</v>
      </c>
      <c r="U7" s="46">
        <v>0</v>
      </c>
      <c r="V7" s="46">
        <v>0</v>
      </c>
      <c r="W7" s="46"/>
      <c r="X7" s="46">
        <v>0</v>
      </c>
      <c r="Y7" s="63">
        <v>4</v>
      </c>
      <c r="Z7" s="64">
        <f>Y7/32*100</f>
        <v>12.5</v>
      </c>
      <c r="AA7" s="62">
        <v>2</v>
      </c>
    </row>
    <row r="8" spans="1:28" ht="16.2" x14ac:dyDescent="0.3">
      <c r="A8" s="69"/>
      <c r="B8" s="70"/>
      <c r="C8" s="210" t="s">
        <v>125</v>
      </c>
      <c r="D8" s="210"/>
      <c r="E8" s="210"/>
      <c r="F8" s="210"/>
      <c r="G8" s="210"/>
      <c r="H8" s="210"/>
      <c r="I8" s="79"/>
      <c r="J8" s="79"/>
      <c r="K8" s="210" t="s">
        <v>126</v>
      </c>
      <c r="L8" s="210"/>
      <c r="M8" s="210"/>
      <c r="N8" s="210"/>
      <c r="O8" s="210"/>
      <c r="P8" s="210"/>
      <c r="Q8" s="210"/>
      <c r="R8" s="80"/>
      <c r="S8" s="71"/>
      <c r="T8" s="71"/>
      <c r="U8" s="71"/>
      <c r="V8" s="71"/>
      <c r="W8" s="71"/>
      <c r="X8" s="71"/>
      <c r="Y8" s="72"/>
      <c r="Z8" s="73"/>
      <c r="AA8" s="74"/>
      <c r="AB8" s="75"/>
    </row>
    <row r="9" spans="1:28" ht="15.6" x14ac:dyDescent="0.3">
      <c r="A9" s="69"/>
      <c r="B9" s="70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80"/>
      <c r="S9" s="71"/>
      <c r="T9" s="71"/>
      <c r="U9" s="71"/>
      <c r="V9" s="71"/>
      <c r="W9" s="71"/>
      <c r="X9" s="71"/>
      <c r="Y9" s="72"/>
      <c r="Z9" s="73"/>
      <c r="AA9" s="74"/>
      <c r="AB9" s="75"/>
    </row>
    <row r="10" spans="1:28" ht="87" x14ac:dyDescent="0.3">
      <c r="A10" s="159" t="s">
        <v>124</v>
      </c>
      <c r="B10" s="20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76" t="s">
        <v>20</v>
      </c>
      <c r="X10" s="76" t="s">
        <v>0</v>
      </c>
      <c r="Y10" s="77" t="s">
        <v>95</v>
      </c>
      <c r="Z10" s="73"/>
      <c r="AA10" s="74"/>
      <c r="AB10" s="75"/>
    </row>
    <row r="11" spans="1:28" ht="15.6" x14ac:dyDescent="0.3">
      <c r="A11" s="10"/>
      <c r="B11" s="3" t="s">
        <v>1</v>
      </c>
      <c r="C11" s="10">
        <v>1</v>
      </c>
      <c r="D11" s="10">
        <v>2</v>
      </c>
      <c r="E11" s="10">
        <v>3</v>
      </c>
      <c r="F11" s="10">
        <v>4</v>
      </c>
      <c r="G11" s="10">
        <v>5</v>
      </c>
      <c r="H11" s="10">
        <v>6</v>
      </c>
      <c r="I11" s="10">
        <v>7</v>
      </c>
      <c r="J11" s="10">
        <v>8</v>
      </c>
      <c r="K11" s="10">
        <v>9</v>
      </c>
      <c r="L11" s="10">
        <v>10</v>
      </c>
      <c r="M11" s="10">
        <v>11</v>
      </c>
      <c r="N11" s="10">
        <v>12</v>
      </c>
      <c r="O11" s="10">
        <v>13</v>
      </c>
      <c r="P11" s="10">
        <v>14</v>
      </c>
      <c r="Q11" s="10">
        <v>15</v>
      </c>
      <c r="R11" s="10">
        <v>16</v>
      </c>
      <c r="S11" s="10">
        <v>17</v>
      </c>
      <c r="T11" s="10">
        <v>18</v>
      </c>
      <c r="U11" s="10">
        <v>19</v>
      </c>
      <c r="V11" s="10">
        <v>20</v>
      </c>
      <c r="W11" s="10"/>
      <c r="X11" s="10"/>
      <c r="Y11" s="20"/>
      <c r="Z11" s="73"/>
      <c r="AA11" s="74"/>
      <c r="AB11" s="75"/>
    </row>
    <row r="12" spans="1:28" ht="31.2" x14ac:dyDescent="0.3">
      <c r="A12" s="20">
        <v>1</v>
      </c>
      <c r="B12" s="67" t="s">
        <v>114</v>
      </c>
      <c r="C12" s="52">
        <v>1</v>
      </c>
      <c r="D12" s="52">
        <v>0</v>
      </c>
      <c r="E12" s="52">
        <v>1</v>
      </c>
      <c r="F12" s="52">
        <v>0</v>
      </c>
      <c r="G12" s="52">
        <v>0</v>
      </c>
      <c r="H12" s="52">
        <v>1</v>
      </c>
      <c r="I12" s="52">
        <v>0</v>
      </c>
      <c r="J12" s="52">
        <v>0</v>
      </c>
      <c r="K12" s="52">
        <v>1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3">
        <v>0</v>
      </c>
      <c r="S12" s="46">
        <v>0</v>
      </c>
      <c r="T12" s="46">
        <v>0</v>
      </c>
      <c r="U12" s="46">
        <v>0</v>
      </c>
      <c r="V12" s="46">
        <v>0</v>
      </c>
      <c r="W12" s="46">
        <v>4</v>
      </c>
      <c r="X12" s="50">
        <v>2</v>
      </c>
      <c r="Y12" s="25">
        <f>W12/20*100</f>
        <v>20</v>
      </c>
    </row>
    <row r="13" spans="1:28" ht="31.2" x14ac:dyDescent="0.3">
      <c r="A13" s="20">
        <v>2</v>
      </c>
      <c r="B13" s="67" t="s">
        <v>115</v>
      </c>
      <c r="C13" s="52">
        <v>1</v>
      </c>
      <c r="D13" s="52">
        <v>1</v>
      </c>
      <c r="E13" s="52">
        <v>1</v>
      </c>
      <c r="F13" s="52">
        <v>0</v>
      </c>
      <c r="G13" s="52">
        <v>0</v>
      </c>
      <c r="H13" s="52">
        <v>1</v>
      </c>
      <c r="I13" s="52">
        <v>0</v>
      </c>
      <c r="J13" s="52">
        <v>1</v>
      </c>
      <c r="K13" s="52">
        <v>1</v>
      </c>
      <c r="L13" s="52">
        <v>1</v>
      </c>
      <c r="M13" s="52">
        <v>1</v>
      </c>
      <c r="N13" s="52">
        <v>1</v>
      </c>
      <c r="O13" s="52">
        <v>0</v>
      </c>
      <c r="P13" s="52">
        <v>1</v>
      </c>
      <c r="Q13" s="52">
        <v>0</v>
      </c>
      <c r="R13" s="53">
        <v>0</v>
      </c>
      <c r="S13" s="46">
        <v>0</v>
      </c>
      <c r="T13" s="46">
        <v>0</v>
      </c>
      <c r="U13" s="46">
        <v>0</v>
      </c>
      <c r="V13" s="46">
        <v>1</v>
      </c>
      <c r="W13" s="46">
        <v>11</v>
      </c>
      <c r="X13" s="50">
        <v>3</v>
      </c>
      <c r="Y13" s="25">
        <f t="shared" ref="Y13:Y21" si="0">W13/20*100</f>
        <v>55.000000000000007</v>
      </c>
    </row>
    <row r="14" spans="1:28" ht="31.2" x14ac:dyDescent="0.3">
      <c r="A14" s="20">
        <v>3</v>
      </c>
      <c r="B14" s="67" t="s">
        <v>116</v>
      </c>
      <c r="C14" s="52">
        <v>1</v>
      </c>
      <c r="D14" s="52">
        <v>1</v>
      </c>
      <c r="E14" s="52">
        <v>1</v>
      </c>
      <c r="F14" s="52">
        <v>1</v>
      </c>
      <c r="G14" s="52">
        <v>0</v>
      </c>
      <c r="H14" s="52">
        <v>1</v>
      </c>
      <c r="I14" s="52">
        <v>0</v>
      </c>
      <c r="J14" s="52">
        <v>0</v>
      </c>
      <c r="K14" s="52">
        <v>1</v>
      </c>
      <c r="L14" s="52">
        <v>0</v>
      </c>
      <c r="M14" s="52">
        <v>0</v>
      </c>
      <c r="N14" s="52">
        <v>1</v>
      </c>
      <c r="O14" s="52">
        <v>0</v>
      </c>
      <c r="P14" s="52">
        <v>0</v>
      </c>
      <c r="Q14" s="52">
        <v>1</v>
      </c>
      <c r="R14" s="53">
        <v>0</v>
      </c>
      <c r="S14" s="46">
        <v>0</v>
      </c>
      <c r="T14" s="46">
        <v>0</v>
      </c>
      <c r="U14" s="46">
        <v>0</v>
      </c>
      <c r="V14" s="46">
        <v>0</v>
      </c>
      <c r="W14" s="46">
        <v>8</v>
      </c>
      <c r="X14" s="50">
        <v>3</v>
      </c>
      <c r="Y14" s="25">
        <f t="shared" si="0"/>
        <v>40</v>
      </c>
    </row>
    <row r="15" spans="1:28" ht="31.2" x14ac:dyDescent="0.3">
      <c r="A15" s="20">
        <v>4</v>
      </c>
      <c r="B15" s="67" t="s">
        <v>117</v>
      </c>
      <c r="C15" s="52">
        <v>0</v>
      </c>
      <c r="D15" s="52">
        <v>1</v>
      </c>
      <c r="E15" s="52">
        <v>1</v>
      </c>
      <c r="F15" s="52">
        <v>0</v>
      </c>
      <c r="G15" s="52">
        <v>0</v>
      </c>
      <c r="H15" s="52">
        <v>0</v>
      </c>
      <c r="I15" s="52">
        <v>1</v>
      </c>
      <c r="J15" s="52">
        <v>0</v>
      </c>
      <c r="K15" s="52">
        <v>1</v>
      </c>
      <c r="L15" s="52">
        <v>1</v>
      </c>
      <c r="M15" s="52">
        <v>0</v>
      </c>
      <c r="N15" s="52">
        <v>0</v>
      </c>
      <c r="O15" s="52">
        <v>0</v>
      </c>
      <c r="P15" s="52">
        <v>1</v>
      </c>
      <c r="Q15" s="52">
        <v>0</v>
      </c>
      <c r="R15" s="53">
        <v>0</v>
      </c>
      <c r="S15" s="46">
        <v>0</v>
      </c>
      <c r="T15" s="46">
        <v>0</v>
      </c>
      <c r="U15" s="46">
        <v>0</v>
      </c>
      <c r="V15" s="46">
        <v>0</v>
      </c>
      <c r="W15" s="46">
        <v>6</v>
      </c>
      <c r="X15" s="50">
        <v>2</v>
      </c>
      <c r="Y15" s="25">
        <f t="shared" si="0"/>
        <v>30</v>
      </c>
    </row>
    <row r="16" spans="1:28" ht="31.2" x14ac:dyDescent="0.3">
      <c r="A16" s="20">
        <v>5</v>
      </c>
      <c r="B16" s="67" t="s">
        <v>118</v>
      </c>
      <c r="C16" s="52">
        <v>1</v>
      </c>
      <c r="D16" s="52">
        <v>1</v>
      </c>
      <c r="E16" s="52">
        <v>1</v>
      </c>
      <c r="F16" s="52">
        <v>1</v>
      </c>
      <c r="G16" s="52">
        <v>0</v>
      </c>
      <c r="H16" s="52">
        <v>1</v>
      </c>
      <c r="I16" s="52">
        <v>0</v>
      </c>
      <c r="J16" s="52">
        <v>1</v>
      </c>
      <c r="K16" s="52">
        <v>1</v>
      </c>
      <c r="L16" s="52">
        <v>1</v>
      </c>
      <c r="M16" s="52">
        <v>1</v>
      </c>
      <c r="N16" s="52">
        <v>0</v>
      </c>
      <c r="O16" s="52">
        <v>1</v>
      </c>
      <c r="P16" s="52">
        <v>0</v>
      </c>
      <c r="Q16" s="52">
        <v>0</v>
      </c>
      <c r="R16" s="53">
        <v>1</v>
      </c>
      <c r="S16" s="46">
        <v>0</v>
      </c>
      <c r="T16" s="46">
        <v>1</v>
      </c>
      <c r="U16" s="46">
        <v>1</v>
      </c>
      <c r="V16" s="46">
        <v>1</v>
      </c>
      <c r="W16" s="46">
        <v>14</v>
      </c>
      <c r="X16" s="50">
        <v>4</v>
      </c>
      <c r="Y16" s="25">
        <f t="shared" si="0"/>
        <v>70</v>
      </c>
    </row>
    <row r="17" spans="1:25" ht="31.2" x14ac:dyDescent="0.3">
      <c r="A17" s="20">
        <v>6</v>
      </c>
      <c r="B17" s="67" t="s">
        <v>119</v>
      </c>
      <c r="C17" s="52">
        <v>1</v>
      </c>
      <c r="D17" s="52">
        <v>0</v>
      </c>
      <c r="E17" s="52">
        <v>0</v>
      </c>
      <c r="F17" s="52">
        <v>1</v>
      </c>
      <c r="G17" s="52">
        <v>0</v>
      </c>
      <c r="H17" s="52">
        <v>1</v>
      </c>
      <c r="I17" s="52">
        <v>0</v>
      </c>
      <c r="J17" s="52">
        <v>1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3">
        <v>0</v>
      </c>
      <c r="S17" s="46">
        <v>0</v>
      </c>
      <c r="T17" s="46">
        <v>0</v>
      </c>
      <c r="U17" s="46">
        <v>0</v>
      </c>
      <c r="V17" s="46">
        <v>0</v>
      </c>
      <c r="W17" s="46">
        <v>4</v>
      </c>
      <c r="X17" s="50">
        <v>2</v>
      </c>
      <c r="Y17" s="25">
        <f t="shared" si="0"/>
        <v>20</v>
      </c>
    </row>
    <row r="18" spans="1:25" ht="31.2" x14ac:dyDescent="0.3">
      <c r="A18" s="20">
        <v>7</v>
      </c>
      <c r="B18" s="68" t="s">
        <v>120</v>
      </c>
      <c r="C18" s="27">
        <v>1</v>
      </c>
      <c r="D18" s="27">
        <v>1</v>
      </c>
      <c r="E18" s="27">
        <v>1</v>
      </c>
      <c r="F18" s="27">
        <v>1</v>
      </c>
      <c r="G18" s="27">
        <v>0</v>
      </c>
      <c r="H18" s="27">
        <v>1</v>
      </c>
      <c r="I18" s="27">
        <v>0</v>
      </c>
      <c r="J18" s="27">
        <v>1</v>
      </c>
      <c r="K18" s="27">
        <v>1</v>
      </c>
      <c r="L18" s="27">
        <v>1</v>
      </c>
      <c r="M18" s="27">
        <v>0</v>
      </c>
      <c r="N18" s="27">
        <v>0</v>
      </c>
      <c r="O18" s="27">
        <v>0</v>
      </c>
      <c r="P18" s="27">
        <v>0</v>
      </c>
      <c r="Q18" s="27">
        <v>1</v>
      </c>
      <c r="R18" s="27">
        <v>0</v>
      </c>
      <c r="S18" s="27">
        <v>0</v>
      </c>
      <c r="T18" s="27">
        <v>0</v>
      </c>
      <c r="U18" s="27">
        <v>1</v>
      </c>
      <c r="V18" s="27">
        <v>1</v>
      </c>
      <c r="W18" s="27">
        <v>11</v>
      </c>
      <c r="X18" s="24">
        <v>3</v>
      </c>
      <c r="Y18" s="25">
        <f t="shared" si="0"/>
        <v>55.000000000000007</v>
      </c>
    </row>
    <row r="19" spans="1:25" ht="31.2" x14ac:dyDescent="0.3">
      <c r="A19" s="20">
        <v>8</v>
      </c>
      <c r="B19" s="68" t="s">
        <v>121</v>
      </c>
      <c r="C19" s="27">
        <v>1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1</v>
      </c>
      <c r="L19" s="27">
        <v>0</v>
      </c>
      <c r="M19" s="27">
        <v>1</v>
      </c>
      <c r="N19" s="27">
        <v>0</v>
      </c>
      <c r="O19" s="27">
        <v>0</v>
      </c>
      <c r="P19" s="27">
        <v>1</v>
      </c>
      <c r="Q19" s="27">
        <v>0</v>
      </c>
      <c r="R19" s="27">
        <v>0</v>
      </c>
      <c r="S19" s="27">
        <v>1</v>
      </c>
      <c r="T19" s="27">
        <v>0</v>
      </c>
      <c r="U19" s="27">
        <v>0</v>
      </c>
      <c r="V19" s="27">
        <v>0</v>
      </c>
      <c r="W19" s="27">
        <v>5</v>
      </c>
      <c r="X19" s="24">
        <v>2</v>
      </c>
      <c r="Y19" s="25">
        <f t="shared" si="0"/>
        <v>25</v>
      </c>
    </row>
    <row r="20" spans="1:25" ht="31.2" x14ac:dyDescent="0.3">
      <c r="A20" s="20">
        <v>9</v>
      </c>
      <c r="B20" s="68" t="s">
        <v>122</v>
      </c>
      <c r="C20" s="27">
        <v>1</v>
      </c>
      <c r="D20" s="27">
        <v>0</v>
      </c>
      <c r="E20" s="27">
        <v>0</v>
      </c>
      <c r="F20" s="27">
        <v>0</v>
      </c>
      <c r="G20" s="27">
        <v>0</v>
      </c>
      <c r="H20" s="27">
        <v>1</v>
      </c>
      <c r="I20" s="27">
        <v>0</v>
      </c>
      <c r="J20" s="27">
        <v>0</v>
      </c>
      <c r="K20" s="27">
        <v>1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1</v>
      </c>
      <c r="T20" s="27">
        <v>0</v>
      </c>
      <c r="U20" s="27">
        <v>0</v>
      </c>
      <c r="V20" s="27">
        <v>0</v>
      </c>
      <c r="W20" s="27">
        <v>4</v>
      </c>
      <c r="X20" s="24">
        <v>2</v>
      </c>
      <c r="Y20" s="25">
        <f t="shared" si="0"/>
        <v>20</v>
      </c>
    </row>
    <row r="21" spans="1:25" ht="31.2" x14ac:dyDescent="0.3">
      <c r="A21" s="20">
        <v>10</v>
      </c>
      <c r="B21" s="68" t="s">
        <v>123</v>
      </c>
      <c r="C21" s="27">
        <v>1</v>
      </c>
      <c r="D21" s="27">
        <v>1</v>
      </c>
      <c r="E21" s="27">
        <v>1</v>
      </c>
      <c r="F21" s="27">
        <v>1</v>
      </c>
      <c r="G21" s="27">
        <v>0</v>
      </c>
      <c r="H21" s="27">
        <v>1</v>
      </c>
      <c r="I21" s="27">
        <v>0</v>
      </c>
      <c r="J21" s="27">
        <v>1</v>
      </c>
      <c r="K21" s="27">
        <v>1</v>
      </c>
      <c r="L21" s="27">
        <v>1</v>
      </c>
      <c r="M21" s="27">
        <v>1</v>
      </c>
      <c r="N21" s="27">
        <v>1</v>
      </c>
      <c r="O21" s="27">
        <v>0</v>
      </c>
      <c r="P21" s="27">
        <v>1</v>
      </c>
      <c r="Q21" s="27">
        <v>0</v>
      </c>
      <c r="R21" s="27">
        <v>0</v>
      </c>
      <c r="S21" s="27">
        <v>1</v>
      </c>
      <c r="T21" s="27">
        <v>1</v>
      </c>
      <c r="U21" s="27">
        <v>0</v>
      </c>
      <c r="V21" s="27">
        <v>0</v>
      </c>
      <c r="W21" s="27">
        <v>13</v>
      </c>
      <c r="X21" s="24">
        <v>4</v>
      </c>
      <c r="Y21" s="25">
        <f t="shared" si="0"/>
        <v>65</v>
      </c>
    </row>
    <row r="22" spans="1:25" s="2" customFormat="1" ht="31.2" x14ac:dyDescent="0.3">
      <c r="B22" s="81" t="s">
        <v>77</v>
      </c>
      <c r="C22" s="10">
        <v>9</v>
      </c>
      <c r="D22" s="10">
        <v>6</v>
      </c>
      <c r="E22" s="10">
        <v>7</v>
      </c>
      <c r="F22" s="10">
        <v>5</v>
      </c>
      <c r="G22" s="10">
        <v>0</v>
      </c>
      <c r="H22" s="10">
        <v>8</v>
      </c>
      <c r="I22" s="10">
        <v>1</v>
      </c>
      <c r="J22" s="10">
        <v>5</v>
      </c>
      <c r="K22" s="10">
        <v>9</v>
      </c>
      <c r="L22" s="10">
        <v>5</v>
      </c>
      <c r="M22" s="10">
        <v>4</v>
      </c>
      <c r="N22" s="10">
        <v>3</v>
      </c>
      <c r="O22" s="10">
        <v>1</v>
      </c>
      <c r="P22" s="10">
        <v>4</v>
      </c>
      <c r="Q22" s="10">
        <v>2</v>
      </c>
      <c r="R22" s="10">
        <v>1</v>
      </c>
      <c r="S22" s="82">
        <v>3</v>
      </c>
      <c r="T22" s="82">
        <v>2</v>
      </c>
      <c r="U22" s="82">
        <v>2</v>
      </c>
      <c r="V22" s="82">
        <v>3</v>
      </c>
      <c r="W22" s="82"/>
      <c r="X22" s="10"/>
      <c r="Y22" s="10"/>
    </row>
    <row r="23" spans="1:25" s="2" customFormat="1" ht="15.6" x14ac:dyDescent="0.3">
      <c r="B23" s="81" t="s">
        <v>127</v>
      </c>
      <c r="C23" s="10">
        <f>C22/10*100</f>
        <v>90</v>
      </c>
      <c r="D23" s="10">
        <f t="shared" ref="D23:V23" si="1">D22/10*100</f>
        <v>60</v>
      </c>
      <c r="E23" s="10">
        <f t="shared" si="1"/>
        <v>70</v>
      </c>
      <c r="F23" s="10">
        <f t="shared" si="1"/>
        <v>50</v>
      </c>
      <c r="G23" s="10">
        <f t="shared" si="1"/>
        <v>0</v>
      </c>
      <c r="H23" s="10">
        <f t="shared" si="1"/>
        <v>80</v>
      </c>
      <c r="I23" s="10">
        <f t="shared" si="1"/>
        <v>10</v>
      </c>
      <c r="J23" s="10">
        <f t="shared" si="1"/>
        <v>50</v>
      </c>
      <c r="K23" s="10">
        <f t="shared" si="1"/>
        <v>90</v>
      </c>
      <c r="L23" s="10">
        <f t="shared" si="1"/>
        <v>50</v>
      </c>
      <c r="M23" s="10">
        <f t="shared" si="1"/>
        <v>40</v>
      </c>
      <c r="N23" s="10">
        <f t="shared" si="1"/>
        <v>30</v>
      </c>
      <c r="O23" s="10">
        <f t="shared" si="1"/>
        <v>10</v>
      </c>
      <c r="P23" s="10">
        <f t="shared" si="1"/>
        <v>40</v>
      </c>
      <c r="Q23" s="10">
        <f t="shared" si="1"/>
        <v>20</v>
      </c>
      <c r="R23" s="10">
        <f t="shared" si="1"/>
        <v>10</v>
      </c>
      <c r="S23" s="10">
        <f t="shared" si="1"/>
        <v>30</v>
      </c>
      <c r="T23" s="10">
        <f t="shared" si="1"/>
        <v>20</v>
      </c>
      <c r="U23" s="10">
        <f t="shared" si="1"/>
        <v>20</v>
      </c>
      <c r="V23" s="10">
        <f t="shared" si="1"/>
        <v>30</v>
      </c>
      <c r="W23" s="10"/>
      <c r="X23" s="10"/>
      <c r="Y23" s="10"/>
    </row>
    <row r="24" spans="1:25" ht="156" customHeight="1" x14ac:dyDescent="0.3">
      <c r="A24" s="9"/>
      <c r="B24" s="9"/>
      <c r="C24" s="8" t="s">
        <v>26</v>
      </c>
      <c r="D24" s="8" t="s">
        <v>27</v>
      </c>
      <c r="E24" s="8" t="s">
        <v>31</v>
      </c>
      <c r="F24" s="8" t="s">
        <v>28</v>
      </c>
      <c r="G24" s="8" t="s">
        <v>29</v>
      </c>
      <c r="H24" s="8" t="s">
        <v>30</v>
      </c>
      <c r="I24" s="8" t="s">
        <v>32</v>
      </c>
      <c r="J24" s="8" t="s">
        <v>33</v>
      </c>
      <c r="K24" s="8" t="s">
        <v>34</v>
      </c>
      <c r="L24" s="8" t="s">
        <v>35</v>
      </c>
      <c r="M24" s="8" t="s">
        <v>36</v>
      </c>
      <c r="N24" s="8" t="s">
        <v>30</v>
      </c>
      <c r="O24" s="8" t="s">
        <v>41</v>
      </c>
      <c r="P24" s="8" t="s">
        <v>37</v>
      </c>
      <c r="Q24" s="8" t="s">
        <v>38</v>
      </c>
      <c r="R24" s="8" t="s">
        <v>39</v>
      </c>
      <c r="S24" s="8" t="s">
        <v>40</v>
      </c>
      <c r="T24" s="8"/>
      <c r="U24" s="8"/>
      <c r="V24" s="8"/>
      <c r="W24" s="8"/>
      <c r="X24" s="8"/>
    </row>
    <row r="25" spans="1:25" x14ac:dyDescent="0.3">
      <c r="A25" s="10"/>
      <c r="B25" s="3" t="s">
        <v>15</v>
      </c>
      <c r="C25" s="201" t="s">
        <v>200</v>
      </c>
      <c r="D25" s="202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5" x14ac:dyDescent="0.3">
      <c r="A26" s="10"/>
      <c r="B26" s="3" t="s">
        <v>16</v>
      </c>
      <c r="C26" s="201" t="s">
        <v>162</v>
      </c>
      <c r="D26" s="202"/>
      <c r="E26" s="148" t="s">
        <v>136</v>
      </c>
      <c r="F26" s="149"/>
      <c r="G26" s="149"/>
      <c r="H26" s="149"/>
      <c r="I26" s="149"/>
      <c r="J26" s="15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5" x14ac:dyDescent="0.3">
      <c r="A27" s="10"/>
      <c r="B27" s="3" t="s">
        <v>17</v>
      </c>
      <c r="C27" s="201" t="s">
        <v>199</v>
      </c>
      <c r="D27" s="202"/>
      <c r="E27" s="148" t="s">
        <v>129</v>
      </c>
      <c r="F27" s="149"/>
      <c r="G27" s="149"/>
      <c r="H27" s="149"/>
      <c r="I27" s="149"/>
      <c r="J27" s="15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5" x14ac:dyDescent="0.3">
      <c r="A28" s="10"/>
      <c r="B28" s="3" t="s">
        <v>18</v>
      </c>
      <c r="C28" s="10"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5" ht="18" x14ac:dyDescent="0.3">
      <c r="C29" s="165" t="s">
        <v>82</v>
      </c>
      <c r="D29" s="165"/>
      <c r="E29" s="165" t="s">
        <v>83</v>
      </c>
      <c r="F29" s="165"/>
      <c r="G29" s="165" t="s">
        <v>84</v>
      </c>
      <c r="H29" s="165"/>
      <c r="I29" s="165"/>
      <c r="J29" s="38">
        <v>5</v>
      </c>
      <c r="K29" s="38">
        <v>4</v>
      </c>
      <c r="L29" s="38">
        <v>3</v>
      </c>
      <c r="M29" s="38">
        <v>2</v>
      </c>
      <c r="N29" s="165" t="s">
        <v>85</v>
      </c>
      <c r="O29" s="165"/>
      <c r="P29" s="165" t="s">
        <v>86</v>
      </c>
      <c r="Q29" s="165"/>
      <c r="R29" s="167" t="s">
        <v>87</v>
      </c>
      <c r="S29" s="167"/>
    </row>
    <row r="30" spans="1:25" ht="18" x14ac:dyDescent="0.3">
      <c r="C30" s="165">
        <v>11</v>
      </c>
      <c r="D30" s="165"/>
      <c r="E30" s="165">
        <v>1</v>
      </c>
      <c r="F30" s="165"/>
      <c r="G30" s="165" t="s">
        <v>91</v>
      </c>
      <c r="H30" s="165"/>
      <c r="I30" s="165"/>
      <c r="J30" s="38">
        <v>0</v>
      </c>
      <c r="K30" s="38">
        <v>0</v>
      </c>
      <c r="L30" s="38">
        <v>0</v>
      </c>
      <c r="M30" s="38">
        <v>1</v>
      </c>
      <c r="N30" s="166">
        <v>0</v>
      </c>
      <c r="O30" s="166"/>
      <c r="P30" s="166">
        <v>0</v>
      </c>
      <c r="Q30" s="166"/>
      <c r="R30" s="167">
        <v>4</v>
      </c>
      <c r="S30" s="167"/>
    </row>
    <row r="31" spans="1:25" ht="18" x14ac:dyDescent="0.3">
      <c r="C31" s="165">
        <v>11</v>
      </c>
      <c r="D31" s="165"/>
      <c r="E31" s="165">
        <v>10</v>
      </c>
      <c r="F31" s="165"/>
      <c r="G31" s="165" t="s">
        <v>89</v>
      </c>
      <c r="H31" s="165"/>
      <c r="I31" s="165"/>
      <c r="J31" s="38">
        <v>0</v>
      </c>
      <c r="K31" s="38">
        <v>2</v>
      </c>
      <c r="L31" s="38">
        <v>3</v>
      </c>
      <c r="M31" s="38">
        <v>5</v>
      </c>
      <c r="N31" s="166">
        <v>0.2</v>
      </c>
      <c r="O31" s="166"/>
      <c r="P31" s="166">
        <v>0.5</v>
      </c>
      <c r="Q31" s="166"/>
      <c r="R31" s="167">
        <v>8</v>
      </c>
      <c r="S31" s="167"/>
    </row>
    <row r="32" spans="1:25" ht="18" x14ac:dyDescent="0.3">
      <c r="C32" s="165" t="s">
        <v>92</v>
      </c>
      <c r="D32" s="165"/>
      <c r="E32" s="165">
        <v>11</v>
      </c>
      <c r="F32" s="165"/>
      <c r="G32" s="165"/>
      <c r="H32" s="165"/>
      <c r="I32" s="165"/>
      <c r="J32" s="38">
        <v>0</v>
      </c>
      <c r="K32" s="38">
        <v>2</v>
      </c>
      <c r="L32" s="38">
        <v>3</v>
      </c>
      <c r="M32" s="38">
        <v>6</v>
      </c>
      <c r="N32" s="166">
        <v>0.18</v>
      </c>
      <c r="O32" s="166"/>
      <c r="P32" s="166">
        <v>0.45</v>
      </c>
      <c r="Q32" s="166"/>
      <c r="R32" s="167">
        <v>6</v>
      </c>
      <c r="S32" s="167"/>
    </row>
  </sheetData>
  <mergeCells count="39">
    <mergeCell ref="AA3:AA5"/>
    <mergeCell ref="C5:X5"/>
    <mergeCell ref="A3:B6"/>
    <mergeCell ref="A10:B10"/>
    <mergeCell ref="C8:H8"/>
    <mergeCell ref="K8:Q8"/>
    <mergeCell ref="C3:R3"/>
    <mergeCell ref="S3:X3"/>
    <mergeCell ref="Y3:Y5"/>
    <mergeCell ref="C29:D29"/>
    <mergeCell ref="E29:F29"/>
    <mergeCell ref="G29:I29"/>
    <mergeCell ref="N29:O29"/>
    <mergeCell ref="Z3:Z5"/>
    <mergeCell ref="C25:D25"/>
    <mergeCell ref="C26:D26"/>
    <mergeCell ref="C27:D27"/>
    <mergeCell ref="R30:S30"/>
    <mergeCell ref="P29:Q29"/>
    <mergeCell ref="R29:S29"/>
    <mergeCell ref="E26:J26"/>
    <mergeCell ref="E27:J27"/>
    <mergeCell ref="C30:D30"/>
    <mergeCell ref="E30:F30"/>
    <mergeCell ref="G30:I30"/>
    <mergeCell ref="N30:O30"/>
    <mergeCell ref="P30:Q30"/>
    <mergeCell ref="R32:S32"/>
    <mergeCell ref="C31:D31"/>
    <mergeCell ref="E31:F31"/>
    <mergeCell ref="G31:I31"/>
    <mergeCell ref="N31:O31"/>
    <mergeCell ref="P31:Q31"/>
    <mergeCell ref="R31:S31"/>
    <mergeCell ref="C32:D32"/>
    <mergeCell ref="E32:F32"/>
    <mergeCell ref="G32:I32"/>
    <mergeCell ref="N32:O32"/>
    <mergeCell ref="P32:Q32"/>
  </mergeCells>
  <conditionalFormatting sqref="Q6:Q7 Q9">
    <cfRule type="cellIs" dxfId="14" priority="7" stopIfTrue="1" operator="greaterThan">
      <formula>2</formula>
    </cfRule>
  </conditionalFormatting>
  <conditionalFormatting sqref="Z6 J6:P7 D6:H7 R6:R9 D9:H9 J9:P9 J8:K8">
    <cfRule type="cellIs" dxfId="13" priority="6" stopIfTrue="1" operator="greaterThan">
      <formula>1</formula>
    </cfRule>
  </conditionalFormatting>
  <conditionalFormatting sqref="I6:I9">
    <cfRule type="cellIs" dxfId="12" priority="5" stopIfTrue="1" operator="greaterThan">
      <formula>5</formula>
    </cfRule>
  </conditionalFormatting>
  <conditionalFormatting sqref="I12:I17">
    <cfRule type="cellIs" dxfId="11" priority="1" stopIfTrue="1" operator="greaterThan">
      <formula>5</formula>
    </cfRule>
  </conditionalFormatting>
  <conditionalFormatting sqref="Q12:Q17">
    <cfRule type="cellIs" dxfId="10" priority="3" stopIfTrue="1" operator="greaterThan">
      <formula>2</formula>
    </cfRule>
  </conditionalFormatting>
  <conditionalFormatting sqref="J12:P17 D12:H17 R12:R17">
    <cfRule type="cellIs" dxfId="9" priority="2" stopIfTrue="1" operator="greater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3"/>
  <sheetViews>
    <sheetView workbookViewId="0">
      <selection activeCell="AC4" sqref="AC4"/>
    </sheetView>
  </sheetViews>
  <sheetFormatPr defaultRowHeight="14.4" x14ac:dyDescent="0.3"/>
  <cols>
    <col min="1" max="1" width="4.109375" customWidth="1"/>
    <col min="2" max="2" width="22.5546875" customWidth="1"/>
    <col min="3" max="23" width="4.6640625" customWidth="1"/>
    <col min="24" max="24" width="7.109375" customWidth="1"/>
    <col min="25" max="25" width="4.6640625" customWidth="1"/>
  </cols>
  <sheetData>
    <row r="2" spans="1:25" ht="71.25" customHeight="1" x14ac:dyDescent="0.3">
      <c r="A2" s="159" t="s">
        <v>132</v>
      </c>
      <c r="B2" s="209"/>
      <c r="C2" s="45"/>
      <c r="D2" s="45"/>
      <c r="E2" s="45"/>
      <c r="F2" s="211" t="s">
        <v>181</v>
      </c>
      <c r="G2" s="212"/>
      <c r="H2" s="212"/>
      <c r="I2" s="212"/>
      <c r="J2" s="202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2" t="s">
        <v>20</v>
      </c>
      <c r="X2" s="8" t="s">
        <v>135</v>
      </c>
      <c r="Y2" s="42" t="s">
        <v>0</v>
      </c>
    </row>
    <row r="3" spans="1:25" x14ac:dyDescent="0.3">
      <c r="A3" s="45"/>
      <c r="B3" s="3" t="s">
        <v>1</v>
      </c>
      <c r="C3" s="45">
        <v>1</v>
      </c>
      <c r="D3" s="45">
        <v>2</v>
      </c>
      <c r="E3" s="45">
        <v>3</v>
      </c>
      <c r="F3" s="45">
        <v>4</v>
      </c>
      <c r="G3" s="45">
        <v>5</v>
      </c>
      <c r="H3" s="45">
        <v>6</v>
      </c>
      <c r="I3" s="45">
        <v>7</v>
      </c>
      <c r="J3" s="45">
        <v>8</v>
      </c>
      <c r="K3" s="45">
        <v>9</v>
      </c>
      <c r="L3" s="45">
        <v>10</v>
      </c>
      <c r="M3" s="45">
        <v>11</v>
      </c>
      <c r="N3" s="45">
        <v>12</v>
      </c>
      <c r="O3" s="45">
        <v>13</v>
      </c>
      <c r="P3" s="45">
        <v>14</v>
      </c>
      <c r="Q3" s="45">
        <v>15</v>
      </c>
      <c r="R3" s="45">
        <v>16</v>
      </c>
      <c r="S3" s="45">
        <v>17</v>
      </c>
      <c r="T3" s="45">
        <v>18</v>
      </c>
      <c r="U3" s="45">
        <v>19</v>
      </c>
      <c r="V3" s="45">
        <v>20</v>
      </c>
      <c r="W3" s="45"/>
      <c r="X3" s="45"/>
      <c r="Y3" s="18"/>
    </row>
    <row r="4" spans="1:25" ht="15.6" x14ac:dyDescent="0.3">
      <c r="A4" s="18">
        <v>1</v>
      </c>
      <c r="B4" s="88" t="s">
        <v>133</v>
      </c>
      <c r="C4" s="89">
        <v>1</v>
      </c>
      <c r="D4" s="89">
        <v>0</v>
      </c>
      <c r="E4" s="89">
        <v>1</v>
      </c>
      <c r="F4" s="89">
        <v>0</v>
      </c>
      <c r="G4" s="89">
        <v>1</v>
      </c>
      <c r="H4" s="89">
        <v>1</v>
      </c>
      <c r="I4" s="89">
        <v>1</v>
      </c>
      <c r="J4" s="89">
        <v>1</v>
      </c>
      <c r="K4" s="89">
        <v>1</v>
      </c>
      <c r="L4" s="89">
        <v>0</v>
      </c>
      <c r="M4" s="89">
        <v>0</v>
      </c>
      <c r="N4" s="89">
        <v>1</v>
      </c>
      <c r="O4" s="89">
        <v>0</v>
      </c>
      <c r="P4" s="89">
        <v>0</v>
      </c>
      <c r="Q4" s="89">
        <v>0</v>
      </c>
      <c r="R4" s="89">
        <v>1</v>
      </c>
      <c r="S4" s="89">
        <v>0</v>
      </c>
      <c r="T4" s="89">
        <v>0</v>
      </c>
      <c r="U4" s="90">
        <v>0</v>
      </c>
      <c r="V4" s="90">
        <v>0</v>
      </c>
      <c r="W4" s="44">
        <v>9</v>
      </c>
      <c r="X4" s="91">
        <v>0.45</v>
      </c>
      <c r="Y4" s="99">
        <v>3</v>
      </c>
    </row>
    <row r="5" spans="1:25" ht="15.6" x14ac:dyDescent="0.3">
      <c r="A5" s="18">
        <v>2</v>
      </c>
      <c r="B5" s="92" t="s">
        <v>134</v>
      </c>
      <c r="C5" s="89">
        <v>0</v>
      </c>
      <c r="D5" s="89">
        <v>0</v>
      </c>
      <c r="E5" s="89">
        <v>0</v>
      </c>
      <c r="F5" s="89">
        <v>0</v>
      </c>
      <c r="G5" s="89">
        <v>0</v>
      </c>
      <c r="H5" s="89">
        <v>1</v>
      </c>
      <c r="I5" s="89">
        <v>0</v>
      </c>
      <c r="J5" s="89">
        <v>0</v>
      </c>
      <c r="K5" s="89">
        <v>0</v>
      </c>
      <c r="L5" s="89">
        <v>0</v>
      </c>
      <c r="M5" s="89">
        <v>1</v>
      </c>
      <c r="N5" s="89">
        <v>1</v>
      </c>
      <c r="O5" s="89">
        <v>0</v>
      </c>
      <c r="P5" s="89">
        <v>0</v>
      </c>
      <c r="Q5" s="89">
        <v>1</v>
      </c>
      <c r="R5" s="89">
        <v>0</v>
      </c>
      <c r="S5" s="89">
        <v>0</v>
      </c>
      <c r="T5" s="89">
        <v>0</v>
      </c>
      <c r="U5" s="90">
        <v>0</v>
      </c>
      <c r="V5" s="90">
        <v>0</v>
      </c>
      <c r="W5" s="44">
        <v>4</v>
      </c>
      <c r="X5" s="91">
        <v>0.2</v>
      </c>
      <c r="Y5" s="99">
        <v>2</v>
      </c>
    </row>
    <row r="6" spans="1:25" x14ac:dyDescent="0.3">
      <c r="A6" s="18"/>
      <c r="B6" s="18" t="s">
        <v>77</v>
      </c>
      <c r="C6" s="102">
        <v>1</v>
      </c>
      <c r="D6" s="102">
        <v>0</v>
      </c>
      <c r="E6" s="102">
        <v>1</v>
      </c>
      <c r="F6" s="102">
        <v>0</v>
      </c>
      <c r="G6" s="102">
        <v>1</v>
      </c>
      <c r="H6" s="102">
        <v>2</v>
      </c>
      <c r="I6" s="102">
        <v>1</v>
      </c>
      <c r="J6" s="102">
        <v>1</v>
      </c>
      <c r="K6" s="102">
        <v>1</v>
      </c>
      <c r="L6" s="102">
        <v>0</v>
      </c>
      <c r="M6" s="102">
        <v>1</v>
      </c>
      <c r="N6" s="102">
        <v>2</v>
      </c>
      <c r="O6" s="102">
        <v>0</v>
      </c>
      <c r="P6" s="102">
        <v>0</v>
      </c>
      <c r="Q6" s="102">
        <v>1</v>
      </c>
      <c r="R6" s="102">
        <v>1</v>
      </c>
      <c r="S6" s="102">
        <v>0</v>
      </c>
      <c r="T6" s="102">
        <v>0</v>
      </c>
      <c r="U6" s="100">
        <v>0</v>
      </c>
      <c r="V6" s="100">
        <v>0</v>
      </c>
      <c r="W6" s="101"/>
      <c r="X6" s="93"/>
      <c r="Y6" s="18"/>
    </row>
    <row r="7" spans="1:25" x14ac:dyDescent="0.3">
      <c r="A7" s="18"/>
      <c r="B7" s="18" t="s">
        <v>22</v>
      </c>
      <c r="C7" s="97">
        <v>0.5</v>
      </c>
      <c r="D7" s="97">
        <v>0</v>
      </c>
      <c r="E7" s="97">
        <v>0.5</v>
      </c>
      <c r="F7" s="98">
        <v>0</v>
      </c>
      <c r="G7" s="97">
        <v>0.5</v>
      </c>
      <c r="H7" s="97">
        <v>1</v>
      </c>
      <c r="I7" s="97">
        <v>0.5</v>
      </c>
      <c r="J7" s="97">
        <v>0.5</v>
      </c>
      <c r="K7" s="97">
        <v>0.5</v>
      </c>
      <c r="L7" s="97">
        <v>0</v>
      </c>
      <c r="M7" s="97">
        <v>0.5</v>
      </c>
      <c r="N7" s="97">
        <v>1</v>
      </c>
      <c r="O7" s="97">
        <v>0</v>
      </c>
      <c r="P7" s="97">
        <v>0</v>
      </c>
      <c r="Q7" s="97">
        <v>0.5</v>
      </c>
      <c r="R7" s="97">
        <v>0.5</v>
      </c>
      <c r="S7" s="98">
        <v>0</v>
      </c>
      <c r="T7" s="98">
        <v>0</v>
      </c>
      <c r="U7" s="94">
        <v>0</v>
      </c>
      <c r="V7" s="95">
        <v>0</v>
      </c>
      <c r="W7" s="83"/>
      <c r="X7" s="96"/>
      <c r="Y7" s="83"/>
    </row>
    <row r="8" spans="1:25" ht="156.75" customHeight="1" x14ac:dyDescent="0.3">
      <c r="A8" s="9"/>
      <c r="B8" s="9"/>
      <c r="C8" s="8" t="s">
        <v>26</v>
      </c>
      <c r="D8" s="8" t="s">
        <v>27</v>
      </c>
      <c r="E8" s="8" t="s">
        <v>31</v>
      </c>
      <c r="F8" s="8" t="s">
        <v>28</v>
      </c>
      <c r="G8" s="8" t="s">
        <v>29</v>
      </c>
      <c r="H8" s="8" t="s">
        <v>30</v>
      </c>
      <c r="I8" s="8" t="s">
        <v>32</v>
      </c>
      <c r="J8" s="8" t="s">
        <v>33</v>
      </c>
      <c r="K8" s="8" t="s">
        <v>34</v>
      </c>
      <c r="L8" s="8" t="s">
        <v>35</v>
      </c>
      <c r="M8" s="8" t="s">
        <v>36</v>
      </c>
      <c r="N8" s="8" t="s">
        <v>30</v>
      </c>
      <c r="O8" s="8" t="s">
        <v>41</v>
      </c>
      <c r="P8" s="8" t="s">
        <v>37</v>
      </c>
      <c r="Q8" s="8" t="s">
        <v>38</v>
      </c>
      <c r="R8" s="8" t="s">
        <v>39</v>
      </c>
      <c r="S8" s="8" t="s">
        <v>40</v>
      </c>
      <c r="T8" s="8"/>
      <c r="U8" s="8"/>
      <c r="V8" s="8"/>
      <c r="W8" s="8"/>
      <c r="X8" s="8"/>
    </row>
    <row r="9" spans="1:25" x14ac:dyDescent="0.3">
      <c r="A9" s="45"/>
      <c r="B9" s="3" t="s">
        <v>15</v>
      </c>
      <c r="C9" s="201" t="s">
        <v>163</v>
      </c>
      <c r="D9" s="202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5" x14ac:dyDescent="0.3">
      <c r="A10" s="45"/>
      <c r="B10" s="3" t="s">
        <v>16</v>
      </c>
      <c r="C10" s="201" t="s">
        <v>163</v>
      </c>
      <c r="D10" s="202"/>
      <c r="E10" s="148" t="s">
        <v>136</v>
      </c>
      <c r="F10" s="149"/>
      <c r="G10" s="149"/>
      <c r="H10" s="149"/>
      <c r="I10" s="149"/>
      <c r="J10" s="150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5" x14ac:dyDescent="0.3">
      <c r="A11" s="45"/>
      <c r="B11" s="3" t="s">
        <v>17</v>
      </c>
      <c r="C11" s="45">
        <v>0</v>
      </c>
      <c r="D11" s="45"/>
      <c r="E11" s="148" t="s">
        <v>25</v>
      </c>
      <c r="F11" s="149"/>
      <c r="G11" s="149"/>
      <c r="H11" s="149"/>
      <c r="I11" s="149"/>
      <c r="J11" s="150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5" x14ac:dyDescent="0.3">
      <c r="A12" s="45"/>
      <c r="B12" s="3" t="s">
        <v>18</v>
      </c>
      <c r="C12" s="45">
        <v>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5" x14ac:dyDescent="0.3">
      <c r="A13" s="18"/>
      <c r="B13" s="86" t="s">
        <v>137</v>
      </c>
      <c r="C13" s="18" t="s">
        <v>138</v>
      </c>
      <c r="Y13" s="87"/>
    </row>
  </sheetData>
  <mergeCells count="6">
    <mergeCell ref="A2:B2"/>
    <mergeCell ref="E10:J10"/>
    <mergeCell ref="E11:J11"/>
    <mergeCell ref="C9:D9"/>
    <mergeCell ref="C10:D10"/>
    <mergeCell ref="F2:J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topLeftCell="A6" workbookViewId="0">
      <selection activeCell="AD10" sqref="AD10"/>
    </sheetView>
  </sheetViews>
  <sheetFormatPr defaultRowHeight="14.4" x14ac:dyDescent="0.3"/>
  <cols>
    <col min="1" max="1" width="4.5546875" customWidth="1"/>
    <col min="2" max="2" width="22.6640625" customWidth="1"/>
    <col min="3" max="27" width="4.6640625" customWidth="1"/>
  </cols>
  <sheetData>
    <row r="1" spans="1:27" ht="49.5" customHeight="1" x14ac:dyDescent="0.3">
      <c r="A1" s="159" t="s">
        <v>177</v>
      </c>
      <c r="B1" s="209"/>
    </row>
    <row r="2" spans="1:27" ht="15.75" customHeight="1" x14ac:dyDescent="0.3">
      <c r="A2" s="213" t="s">
        <v>139</v>
      </c>
      <c r="B2" s="214" t="s">
        <v>147</v>
      </c>
      <c r="C2" s="189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1"/>
      <c r="S2" s="189"/>
      <c r="T2" s="190"/>
      <c r="U2" s="190"/>
      <c r="V2" s="190"/>
      <c r="W2" s="190"/>
      <c r="X2" s="191"/>
      <c r="Y2" s="195" t="s">
        <v>70</v>
      </c>
      <c r="Z2" s="195" t="s">
        <v>106</v>
      </c>
      <c r="AA2" s="195" t="s">
        <v>107</v>
      </c>
    </row>
    <row r="3" spans="1:27" ht="19.5" customHeight="1" x14ac:dyDescent="0.3">
      <c r="A3" s="213"/>
      <c r="B3" s="215"/>
      <c r="C3" s="60">
        <v>1</v>
      </c>
      <c r="D3" s="60">
        <v>2</v>
      </c>
      <c r="E3" s="60">
        <v>3</v>
      </c>
      <c r="F3" s="60">
        <v>4</v>
      </c>
      <c r="G3" s="60">
        <v>5</v>
      </c>
      <c r="H3" s="60">
        <v>6</v>
      </c>
      <c r="I3" s="60">
        <v>7</v>
      </c>
      <c r="J3" s="60">
        <v>8</v>
      </c>
      <c r="K3" s="60">
        <v>9</v>
      </c>
      <c r="L3" s="60">
        <v>10</v>
      </c>
      <c r="M3" s="60">
        <v>11</v>
      </c>
      <c r="N3" s="60">
        <v>12</v>
      </c>
      <c r="O3" s="60">
        <v>13</v>
      </c>
      <c r="P3" s="60">
        <v>14</v>
      </c>
      <c r="Q3" s="60">
        <v>15</v>
      </c>
      <c r="R3" s="60">
        <v>16</v>
      </c>
      <c r="S3" s="131">
        <v>17</v>
      </c>
      <c r="T3" s="131">
        <v>18</v>
      </c>
      <c r="U3" s="60">
        <v>19</v>
      </c>
      <c r="V3" s="60">
        <v>20</v>
      </c>
      <c r="W3" s="60"/>
      <c r="X3" s="60"/>
      <c r="Y3" s="196"/>
      <c r="Z3" s="196"/>
      <c r="AA3" s="196"/>
    </row>
    <row r="4" spans="1:27" ht="15.6" x14ac:dyDescent="0.3">
      <c r="A4" s="213"/>
      <c r="B4" s="215"/>
      <c r="C4" s="172" t="s">
        <v>71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97"/>
      <c r="Z4" s="197"/>
      <c r="AA4" s="197"/>
    </row>
    <row r="5" spans="1:27" ht="15.6" x14ac:dyDescent="0.3">
      <c r="A5" s="213"/>
      <c r="B5" s="216"/>
      <c r="C5" s="50">
        <v>1</v>
      </c>
      <c r="D5" s="50">
        <v>1</v>
      </c>
      <c r="E5" s="50">
        <v>1</v>
      </c>
      <c r="F5" s="50">
        <v>1</v>
      </c>
      <c r="G5" s="50">
        <v>1</v>
      </c>
      <c r="H5" s="50">
        <v>1</v>
      </c>
      <c r="I5" s="50">
        <v>1</v>
      </c>
      <c r="J5" s="50">
        <v>1</v>
      </c>
      <c r="K5" s="50">
        <v>1</v>
      </c>
      <c r="L5" s="50">
        <v>1</v>
      </c>
      <c r="M5" s="50">
        <v>1</v>
      </c>
      <c r="N5" s="50">
        <v>1</v>
      </c>
      <c r="O5" s="50">
        <v>1</v>
      </c>
      <c r="P5" s="50">
        <v>1</v>
      </c>
      <c r="Q5" s="50">
        <v>1</v>
      </c>
      <c r="R5" s="51">
        <v>1</v>
      </c>
      <c r="S5" s="24">
        <v>1</v>
      </c>
      <c r="T5" s="24">
        <v>1</v>
      </c>
      <c r="U5" s="24">
        <v>1</v>
      </c>
      <c r="V5" s="24">
        <v>1</v>
      </c>
      <c r="W5" s="24"/>
      <c r="X5" s="24"/>
      <c r="Y5" s="48">
        <v>20</v>
      </c>
      <c r="Z5" s="132">
        <v>100</v>
      </c>
      <c r="AA5" s="47">
        <v>5</v>
      </c>
    </row>
    <row r="6" spans="1:27" ht="15.6" x14ac:dyDescent="0.3">
      <c r="A6" s="107">
        <v>1</v>
      </c>
      <c r="B6" s="113" t="s">
        <v>175</v>
      </c>
      <c r="C6" s="52">
        <v>1</v>
      </c>
      <c r="D6" s="52">
        <v>1</v>
      </c>
      <c r="E6" s="52">
        <v>1</v>
      </c>
      <c r="F6" s="52">
        <v>1</v>
      </c>
      <c r="G6" s="52">
        <v>1</v>
      </c>
      <c r="H6" s="52">
        <v>0</v>
      </c>
      <c r="I6" s="52">
        <v>1</v>
      </c>
      <c r="J6" s="52">
        <v>1</v>
      </c>
      <c r="K6" s="52">
        <v>0</v>
      </c>
      <c r="L6" s="52">
        <v>0</v>
      </c>
      <c r="M6" s="52">
        <v>1</v>
      </c>
      <c r="N6" s="52">
        <v>0</v>
      </c>
      <c r="O6" s="52">
        <v>0</v>
      </c>
      <c r="P6" s="52">
        <v>1</v>
      </c>
      <c r="Q6" s="52">
        <v>0</v>
      </c>
      <c r="R6" s="53">
        <v>0</v>
      </c>
      <c r="S6" s="46">
        <v>0</v>
      </c>
      <c r="T6" s="46">
        <v>1</v>
      </c>
      <c r="U6" s="46">
        <v>0</v>
      </c>
      <c r="V6" s="46">
        <v>0</v>
      </c>
      <c r="W6" s="46"/>
      <c r="X6" s="46"/>
      <c r="Y6" s="103">
        <f>SUM(C6:V6)</f>
        <v>10</v>
      </c>
      <c r="Z6" s="103">
        <f>Y6/20*100</f>
        <v>50</v>
      </c>
      <c r="AA6" s="47">
        <v>3</v>
      </c>
    </row>
    <row r="7" spans="1:27" ht="15.6" x14ac:dyDescent="0.3">
      <c r="A7" s="107">
        <v>2</v>
      </c>
      <c r="B7" s="113" t="s">
        <v>176</v>
      </c>
      <c r="C7" s="52">
        <v>1</v>
      </c>
      <c r="D7" s="52">
        <v>1</v>
      </c>
      <c r="E7" s="52">
        <v>1</v>
      </c>
      <c r="F7" s="52">
        <v>1</v>
      </c>
      <c r="G7" s="52">
        <v>0</v>
      </c>
      <c r="H7" s="52">
        <v>0</v>
      </c>
      <c r="I7" s="52">
        <v>0</v>
      </c>
      <c r="J7" s="52">
        <v>1</v>
      </c>
      <c r="K7" s="52">
        <v>1</v>
      </c>
      <c r="L7" s="52">
        <v>0</v>
      </c>
      <c r="M7" s="52">
        <v>0</v>
      </c>
      <c r="N7" s="52">
        <v>1</v>
      </c>
      <c r="O7" s="52">
        <v>0</v>
      </c>
      <c r="P7" s="52">
        <v>0</v>
      </c>
      <c r="Q7" s="52">
        <v>1</v>
      </c>
      <c r="R7" s="53">
        <v>0</v>
      </c>
      <c r="S7" s="46">
        <v>0</v>
      </c>
      <c r="T7" s="46">
        <v>0</v>
      </c>
      <c r="U7" s="46">
        <v>0</v>
      </c>
      <c r="V7" s="46">
        <v>0</v>
      </c>
      <c r="W7" s="46"/>
      <c r="X7" s="46"/>
      <c r="Y7" s="103">
        <f t="shared" ref="Y7" si="0">SUM(C7:V7)</f>
        <v>8</v>
      </c>
      <c r="Z7" s="103">
        <f>Y7/20*100</f>
        <v>40</v>
      </c>
      <c r="AA7" s="47">
        <v>3</v>
      </c>
    </row>
    <row r="8" spans="1:27" x14ac:dyDescent="0.3">
      <c r="A8" s="18"/>
      <c r="B8" s="18" t="s">
        <v>77</v>
      </c>
      <c r="C8" s="85">
        <v>2</v>
      </c>
      <c r="D8" s="85">
        <v>2</v>
      </c>
      <c r="E8" s="85">
        <v>2</v>
      </c>
      <c r="F8" s="85">
        <v>2</v>
      </c>
      <c r="G8" s="85">
        <v>1</v>
      </c>
      <c r="H8" s="85">
        <v>0</v>
      </c>
      <c r="I8" s="85">
        <v>1</v>
      </c>
      <c r="J8" s="85">
        <v>2</v>
      </c>
      <c r="K8" s="85">
        <v>1</v>
      </c>
      <c r="L8" s="85">
        <v>0</v>
      </c>
      <c r="M8" s="85">
        <v>1</v>
      </c>
      <c r="N8" s="85">
        <v>1</v>
      </c>
      <c r="O8" s="85">
        <v>0</v>
      </c>
      <c r="P8" s="85">
        <v>1</v>
      </c>
      <c r="Q8" s="85">
        <v>1</v>
      </c>
      <c r="R8" s="85">
        <v>0</v>
      </c>
      <c r="S8" s="133">
        <v>0</v>
      </c>
      <c r="T8" s="133">
        <v>1</v>
      </c>
      <c r="U8" s="133">
        <v>0</v>
      </c>
      <c r="V8" s="133">
        <v>0</v>
      </c>
      <c r="W8" s="85"/>
      <c r="X8" s="85"/>
    </row>
    <row r="9" spans="1:27" x14ac:dyDescent="0.3">
      <c r="A9" s="18"/>
      <c r="B9" s="18" t="s">
        <v>22</v>
      </c>
      <c r="C9" s="85">
        <f>C8/2*100</f>
        <v>100</v>
      </c>
      <c r="D9" s="85">
        <f t="shared" ref="D9:V9" si="1">D8/2*100</f>
        <v>100</v>
      </c>
      <c r="E9" s="85">
        <f t="shared" si="1"/>
        <v>100</v>
      </c>
      <c r="F9" s="85">
        <f t="shared" si="1"/>
        <v>100</v>
      </c>
      <c r="G9" s="85">
        <f t="shared" si="1"/>
        <v>50</v>
      </c>
      <c r="H9" s="85">
        <f t="shared" si="1"/>
        <v>0</v>
      </c>
      <c r="I9" s="85">
        <f t="shared" si="1"/>
        <v>50</v>
      </c>
      <c r="J9" s="85">
        <f t="shared" si="1"/>
        <v>100</v>
      </c>
      <c r="K9" s="85">
        <f t="shared" si="1"/>
        <v>50</v>
      </c>
      <c r="L9" s="85">
        <f t="shared" si="1"/>
        <v>0</v>
      </c>
      <c r="M9" s="85">
        <f t="shared" si="1"/>
        <v>50</v>
      </c>
      <c r="N9" s="85">
        <f t="shared" si="1"/>
        <v>50</v>
      </c>
      <c r="O9" s="85">
        <f t="shared" si="1"/>
        <v>0</v>
      </c>
      <c r="P9" s="85">
        <f t="shared" si="1"/>
        <v>50</v>
      </c>
      <c r="Q9" s="85">
        <f t="shared" si="1"/>
        <v>50</v>
      </c>
      <c r="R9" s="85">
        <f t="shared" si="1"/>
        <v>0</v>
      </c>
      <c r="S9" s="85">
        <f t="shared" si="1"/>
        <v>0</v>
      </c>
      <c r="T9" s="85">
        <f t="shared" si="1"/>
        <v>50</v>
      </c>
      <c r="U9" s="85">
        <f t="shared" si="1"/>
        <v>0</v>
      </c>
      <c r="V9" s="85">
        <f t="shared" si="1"/>
        <v>0</v>
      </c>
      <c r="W9" s="85"/>
      <c r="X9" s="85"/>
    </row>
    <row r="10" spans="1:27" ht="157.5" customHeight="1" x14ac:dyDescent="0.3">
      <c r="A10" s="9"/>
      <c r="B10" s="9"/>
      <c r="C10" s="8" t="s">
        <v>26</v>
      </c>
      <c r="D10" s="8" t="s">
        <v>27</v>
      </c>
      <c r="E10" s="8" t="s">
        <v>31</v>
      </c>
      <c r="F10" s="8" t="s">
        <v>28</v>
      </c>
      <c r="G10" s="8" t="s">
        <v>29</v>
      </c>
      <c r="H10" s="8" t="s">
        <v>30</v>
      </c>
      <c r="I10" s="8" t="s">
        <v>32</v>
      </c>
      <c r="J10" s="8" t="s">
        <v>33</v>
      </c>
      <c r="K10" s="8" t="s">
        <v>34</v>
      </c>
      <c r="L10" s="8" t="s">
        <v>35</v>
      </c>
      <c r="M10" s="8" t="s">
        <v>36</v>
      </c>
      <c r="N10" s="8" t="s">
        <v>30</v>
      </c>
      <c r="O10" s="8" t="s">
        <v>41</v>
      </c>
      <c r="P10" s="8" t="s">
        <v>37</v>
      </c>
      <c r="Q10" s="8" t="s">
        <v>38</v>
      </c>
      <c r="R10" s="8" t="s">
        <v>39</v>
      </c>
      <c r="S10" s="8" t="s">
        <v>40</v>
      </c>
      <c r="T10" s="8"/>
      <c r="U10" s="8"/>
      <c r="V10" s="8"/>
      <c r="W10" s="8"/>
      <c r="X10" s="8"/>
    </row>
    <row r="11" spans="1:27" x14ac:dyDescent="0.3">
      <c r="A11" s="84"/>
      <c r="B11" s="3" t="s">
        <v>15</v>
      </c>
      <c r="C11" s="201" t="s">
        <v>178</v>
      </c>
      <c r="D11" s="202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</row>
    <row r="12" spans="1:27" x14ac:dyDescent="0.3">
      <c r="A12" s="84"/>
      <c r="B12" s="3" t="s">
        <v>16</v>
      </c>
      <c r="C12" s="161" t="s">
        <v>179</v>
      </c>
      <c r="D12" s="162"/>
      <c r="E12" s="148" t="s">
        <v>180</v>
      </c>
      <c r="F12" s="149"/>
      <c r="G12" s="149"/>
      <c r="H12" s="149"/>
      <c r="I12" s="149"/>
      <c r="J12" s="150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</row>
    <row r="13" spans="1:27" x14ac:dyDescent="0.3">
      <c r="A13" s="84"/>
      <c r="B13" s="3" t="s">
        <v>17</v>
      </c>
      <c r="C13" s="84">
        <v>0</v>
      </c>
      <c r="D13" s="84"/>
      <c r="E13" s="148" t="s">
        <v>25</v>
      </c>
      <c r="F13" s="149"/>
      <c r="G13" s="149"/>
      <c r="H13" s="149"/>
      <c r="I13" s="149"/>
      <c r="J13" s="150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</row>
    <row r="14" spans="1:27" x14ac:dyDescent="0.3">
      <c r="A14" s="84"/>
      <c r="B14" s="3" t="s">
        <v>18</v>
      </c>
      <c r="C14" s="84">
        <v>0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</row>
    <row r="15" spans="1:27" x14ac:dyDescent="0.3">
      <c r="A15" s="18"/>
      <c r="B15" s="86" t="s">
        <v>137</v>
      </c>
      <c r="C15" s="18" t="s">
        <v>138</v>
      </c>
    </row>
  </sheetData>
  <mergeCells count="13">
    <mergeCell ref="E13:J13"/>
    <mergeCell ref="Z2:Z4"/>
    <mergeCell ref="AA2:AA4"/>
    <mergeCell ref="C4:X4"/>
    <mergeCell ref="A1:B1"/>
    <mergeCell ref="C11:D11"/>
    <mergeCell ref="C12:D12"/>
    <mergeCell ref="E12:J12"/>
    <mergeCell ref="A2:A5"/>
    <mergeCell ref="B2:B5"/>
    <mergeCell ref="C2:R2"/>
    <mergeCell ref="S2:X2"/>
    <mergeCell ref="Y2:Y4"/>
  </mergeCells>
  <conditionalFormatting sqref="Q5:Q7">
    <cfRule type="cellIs" dxfId="8" priority="4" stopIfTrue="1" operator="greaterThan">
      <formula>2</formula>
    </cfRule>
  </conditionalFormatting>
  <conditionalFormatting sqref="Z5 J5:P7 D5:H7 R5:R7">
    <cfRule type="cellIs" dxfId="7" priority="3" stopIfTrue="1" operator="greaterThan">
      <formula>1</formula>
    </cfRule>
  </conditionalFormatting>
  <conditionalFormatting sqref="I5:I7">
    <cfRule type="cellIs" dxfId="6" priority="2" stopIfTrue="1" operator="greaterThan">
      <formula>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workbookViewId="0">
      <selection activeCell="AD11" sqref="AD11"/>
    </sheetView>
  </sheetViews>
  <sheetFormatPr defaultRowHeight="14.4" x14ac:dyDescent="0.3"/>
  <cols>
    <col min="1" max="1" width="4.44140625" customWidth="1"/>
    <col min="2" max="2" width="24.33203125" customWidth="1"/>
    <col min="3" max="24" width="4.6640625" customWidth="1"/>
    <col min="25" max="25" width="6.109375" customWidth="1"/>
    <col min="26" max="26" width="7.88671875" customWidth="1"/>
    <col min="27" max="27" width="4.6640625" customWidth="1"/>
  </cols>
  <sheetData>
    <row r="1" spans="1:27" ht="58.5" customHeight="1" x14ac:dyDescent="0.3">
      <c r="A1" s="159" t="s">
        <v>148</v>
      </c>
      <c r="B1" s="209"/>
      <c r="D1" s="217" t="s">
        <v>149</v>
      </c>
      <c r="E1" s="218"/>
      <c r="F1" s="218"/>
      <c r="G1" s="218"/>
    </row>
    <row r="2" spans="1:27" ht="15.75" customHeight="1" x14ac:dyDescent="0.3">
      <c r="A2" s="213" t="s">
        <v>139</v>
      </c>
      <c r="B2" s="214" t="s">
        <v>147</v>
      </c>
      <c r="C2" s="189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1"/>
      <c r="S2" s="189"/>
      <c r="T2" s="190"/>
      <c r="U2" s="190"/>
      <c r="V2" s="190"/>
      <c r="W2" s="190"/>
      <c r="X2" s="191"/>
      <c r="Y2" s="222" t="s">
        <v>150</v>
      </c>
      <c r="Z2" s="219" t="s">
        <v>106</v>
      </c>
      <c r="AA2" s="222" t="s">
        <v>107</v>
      </c>
    </row>
    <row r="3" spans="1:27" ht="19.5" customHeight="1" x14ac:dyDescent="0.3">
      <c r="A3" s="213"/>
      <c r="B3" s="215"/>
      <c r="C3" s="29">
        <v>1</v>
      </c>
      <c r="D3" s="29">
        <v>2</v>
      </c>
      <c r="E3" s="29">
        <v>3</v>
      </c>
      <c r="F3" s="29">
        <v>4</v>
      </c>
      <c r="G3" s="30" t="s">
        <v>73</v>
      </c>
      <c r="H3" s="29">
        <v>6</v>
      </c>
      <c r="I3" s="29">
        <v>7</v>
      </c>
      <c r="J3" s="29">
        <v>8</v>
      </c>
      <c r="K3" s="29">
        <v>9</v>
      </c>
      <c r="L3" s="29">
        <v>10</v>
      </c>
      <c r="M3" s="29">
        <v>11</v>
      </c>
      <c r="N3" s="29">
        <v>12</v>
      </c>
      <c r="O3" s="29">
        <v>13</v>
      </c>
      <c r="P3" s="29">
        <v>14</v>
      </c>
      <c r="Q3" s="29">
        <v>15</v>
      </c>
      <c r="R3" s="29">
        <v>16</v>
      </c>
      <c r="S3" s="31">
        <v>17</v>
      </c>
      <c r="T3" s="31">
        <v>18</v>
      </c>
      <c r="U3" s="29">
        <v>19</v>
      </c>
      <c r="V3" s="29">
        <v>20</v>
      </c>
      <c r="W3" s="29"/>
      <c r="X3" s="29"/>
      <c r="Y3" s="223"/>
      <c r="Z3" s="220"/>
      <c r="AA3" s="223"/>
    </row>
    <row r="4" spans="1:27" ht="15.6" x14ac:dyDescent="0.3">
      <c r="A4" s="213"/>
      <c r="B4" s="215"/>
      <c r="C4" s="172" t="s">
        <v>71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224"/>
      <c r="Z4" s="221"/>
      <c r="AA4" s="224"/>
    </row>
    <row r="5" spans="1:27" ht="15.6" x14ac:dyDescent="0.3">
      <c r="A5" s="213"/>
      <c r="B5" s="216"/>
      <c r="C5" s="22">
        <v>1</v>
      </c>
      <c r="D5" s="22">
        <v>1</v>
      </c>
      <c r="E5" s="22">
        <v>1</v>
      </c>
      <c r="F5" s="22">
        <v>1</v>
      </c>
      <c r="G5" s="22">
        <v>1</v>
      </c>
      <c r="H5" s="22">
        <v>1</v>
      </c>
      <c r="I5" s="22">
        <v>1</v>
      </c>
      <c r="J5" s="22">
        <v>1</v>
      </c>
      <c r="K5" s="22">
        <v>1</v>
      </c>
      <c r="L5" s="22">
        <v>1</v>
      </c>
      <c r="M5" s="22">
        <v>1</v>
      </c>
      <c r="N5" s="22">
        <v>1</v>
      </c>
      <c r="O5" s="22">
        <v>1</v>
      </c>
      <c r="P5" s="22">
        <v>1</v>
      </c>
      <c r="Q5" s="22">
        <v>1</v>
      </c>
      <c r="R5" s="23">
        <v>1</v>
      </c>
      <c r="S5" s="24">
        <v>1</v>
      </c>
      <c r="T5" s="24">
        <v>1</v>
      </c>
      <c r="U5" s="24">
        <v>1</v>
      </c>
      <c r="V5" s="24">
        <v>1</v>
      </c>
      <c r="W5" s="24"/>
      <c r="X5" s="24"/>
      <c r="Y5" s="48">
        <v>20</v>
      </c>
      <c r="Z5" s="104">
        <v>1</v>
      </c>
      <c r="AA5" s="47">
        <v>5</v>
      </c>
    </row>
    <row r="6" spans="1:27" ht="31.2" x14ac:dyDescent="0.3">
      <c r="A6" s="107">
        <v>1</v>
      </c>
      <c r="B6" s="108" t="s">
        <v>140</v>
      </c>
      <c r="C6" s="22">
        <v>0</v>
      </c>
      <c r="D6" s="22">
        <v>0</v>
      </c>
      <c r="E6" s="22">
        <v>0</v>
      </c>
      <c r="F6" s="22">
        <v>0</v>
      </c>
      <c r="G6" s="22">
        <v>1</v>
      </c>
      <c r="H6" s="22">
        <v>0</v>
      </c>
      <c r="I6" s="22">
        <v>0</v>
      </c>
      <c r="J6" s="22">
        <v>0</v>
      </c>
      <c r="K6" s="22">
        <v>1</v>
      </c>
      <c r="L6" s="22">
        <v>0</v>
      </c>
      <c r="M6" s="22">
        <v>0</v>
      </c>
      <c r="N6" s="22">
        <v>0</v>
      </c>
      <c r="O6" s="105">
        <v>0</v>
      </c>
      <c r="P6" s="22">
        <v>1</v>
      </c>
      <c r="Q6" s="105">
        <v>0</v>
      </c>
      <c r="R6" s="106">
        <v>0</v>
      </c>
      <c r="S6" s="46">
        <v>0</v>
      </c>
      <c r="T6" s="46">
        <v>0</v>
      </c>
      <c r="U6" s="46">
        <v>0</v>
      </c>
      <c r="V6" s="46">
        <v>0</v>
      </c>
      <c r="W6" s="46"/>
      <c r="X6" s="46"/>
      <c r="Y6" s="25">
        <v>4</v>
      </c>
      <c r="Z6" s="39">
        <f>Y6/20*100</f>
        <v>20</v>
      </c>
      <c r="AA6" s="110">
        <v>2</v>
      </c>
    </row>
    <row r="7" spans="1:27" ht="31.2" x14ac:dyDescent="0.3">
      <c r="A7" s="107">
        <v>2</v>
      </c>
      <c r="B7" s="108" t="s">
        <v>141</v>
      </c>
      <c r="C7" s="22">
        <v>1</v>
      </c>
      <c r="D7" s="22">
        <v>1</v>
      </c>
      <c r="E7" s="22">
        <v>1</v>
      </c>
      <c r="F7" s="22">
        <v>1</v>
      </c>
      <c r="G7" s="22">
        <v>0</v>
      </c>
      <c r="H7" s="22">
        <v>1</v>
      </c>
      <c r="I7" s="22">
        <v>0</v>
      </c>
      <c r="J7" s="22">
        <v>1</v>
      </c>
      <c r="K7" s="22">
        <v>1</v>
      </c>
      <c r="L7" s="22">
        <v>0</v>
      </c>
      <c r="M7" s="22">
        <v>1</v>
      </c>
      <c r="N7" s="22">
        <v>0</v>
      </c>
      <c r="O7" s="105">
        <v>0</v>
      </c>
      <c r="P7" s="22">
        <v>1</v>
      </c>
      <c r="Q7" s="105">
        <v>0</v>
      </c>
      <c r="R7" s="106">
        <v>0</v>
      </c>
      <c r="S7" s="46">
        <v>1</v>
      </c>
      <c r="T7" s="46">
        <v>0</v>
      </c>
      <c r="U7" s="46">
        <v>0</v>
      </c>
      <c r="V7" s="46">
        <v>0</v>
      </c>
      <c r="W7" s="46"/>
      <c r="X7" s="46"/>
      <c r="Y7" s="25">
        <f t="shared" ref="Y7:Y11" si="0">SUM(C7:V7)</f>
        <v>10</v>
      </c>
      <c r="Z7" s="39">
        <f t="shared" ref="Z7:Z12" si="1">Y7/20*100</f>
        <v>50</v>
      </c>
      <c r="AA7" s="110">
        <v>3</v>
      </c>
    </row>
    <row r="8" spans="1:27" ht="31.2" x14ac:dyDescent="0.3">
      <c r="A8" s="107">
        <v>3</v>
      </c>
      <c r="B8" s="108" t="s">
        <v>142</v>
      </c>
      <c r="C8" s="22">
        <v>1</v>
      </c>
      <c r="D8" s="22">
        <v>1</v>
      </c>
      <c r="E8" s="22">
        <v>0</v>
      </c>
      <c r="F8" s="22">
        <v>1</v>
      </c>
      <c r="G8" s="22">
        <v>0</v>
      </c>
      <c r="H8" s="22">
        <v>0</v>
      </c>
      <c r="I8" s="22">
        <v>1</v>
      </c>
      <c r="J8" s="22">
        <v>1</v>
      </c>
      <c r="K8" s="22">
        <v>1</v>
      </c>
      <c r="L8" s="22">
        <v>0</v>
      </c>
      <c r="M8" s="22">
        <v>1</v>
      </c>
      <c r="N8" s="22">
        <v>0</v>
      </c>
      <c r="O8" s="105">
        <v>0</v>
      </c>
      <c r="P8" s="22">
        <v>0</v>
      </c>
      <c r="Q8" s="105">
        <v>0</v>
      </c>
      <c r="R8" s="106">
        <v>0</v>
      </c>
      <c r="S8" s="46">
        <v>0</v>
      </c>
      <c r="T8" s="46">
        <v>0</v>
      </c>
      <c r="U8" s="46">
        <v>1</v>
      </c>
      <c r="V8" s="46">
        <v>0</v>
      </c>
      <c r="W8" s="46"/>
      <c r="X8" s="46"/>
      <c r="Y8" s="25">
        <f t="shared" si="0"/>
        <v>8</v>
      </c>
      <c r="Z8" s="39">
        <f t="shared" si="1"/>
        <v>40</v>
      </c>
      <c r="AA8" s="110">
        <v>3</v>
      </c>
    </row>
    <row r="9" spans="1:27" ht="31.2" x14ac:dyDescent="0.3">
      <c r="A9" s="107">
        <v>4</v>
      </c>
      <c r="B9" s="108" t="s">
        <v>143</v>
      </c>
      <c r="C9" s="22">
        <v>0</v>
      </c>
      <c r="D9" s="22">
        <v>1</v>
      </c>
      <c r="E9" s="22">
        <v>1</v>
      </c>
      <c r="F9" s="22">
        <v>0</v>
      </c>
      <c r="G9" s="22">
        <v>1</v>
      </c>
      <c r="H9" s="22">
        <v>0</v>
      </c>
      <c r="I9" s="22">
        <v>1</v>
      </c>
      <c r="J9" s="22">
        <v>0</v>
      </c>
      <c r="K9" s="22">
        <v>1</v>
      </c>
      <c r="L9" s="22">
        <v>0</v>
      </c>
      <c r="M9" s="22">
        <v>0</v>
      </c>
      <c r="N9" s="22">
        <v>0</v>
      </c>
      <c r="O9" s="105">
        <v>0</v>
      </c>
      <c r="P9" s="22">
        <v>0</v>
      </c>
      <c r="Q9" s="105">
        <v>1</v>
      </c>
      <c r="R9" s="106">
        <v>0</v>
      </c>
      <c r="S9" s="46">
        <v>0</v>
      </c>
      <c r="T9" s="46">
        <v>0</v>
      </c>
      <c r="U9" s="46">
        <v>0</v>
      </c>
      <c r="V9" s="46">
        <v>1</v>
      </c>
      <c r="W9" s="46"/>
      <c r="X9" s="46"/>
      <c r="Y9" s="25">
        <f t="shared" si="0"/>
        <v>7</v>
      </c>
      <c r="Z9" s="39">
        <f t="shared" si="1"/>
        <v>35</v>
      </c>
      <c r="AA9" s="110">
        <v>3</v>
      </c>
    </row>
    <row r="10" spans="1:27" ht="31.2" x14ac:dyDescent="0.3">
      <c r="A10" s="107">
        <v>5</v>
      </c>
      <c r="B10" s="108" t="s">
        <v>144</v>
      </c>
      <c r="C10" s="22">
        <v>1</v>
      </c>
      <c r="D10" s="22">
        <v>1</v>
      </c>
      <c r="E10" s="22">
        <v>1</v>
      </c>
      <c r="F10" s="22">
        <v>1</v>
      </c>
      <c r="G10" s="22">
        <v>0</v>
      </c>
      <c r="H10" s="22">
        <v>1</v>
      </c>
      <c r="I10" s="22">
        <v>1</v>
      </c>
      <c r="J10" s="22">
        <v>0</v>
      </c>
      <c r="K10" s="22">
        <v>1</v>
      </c>
      <c r="L10" s="22">
        <v>0</v>
      </c>
      <c r="M10" s="22">
        <v>1</v>
      </c>
      <c r="N10" s="22">
        <v>0</v>
      </c>
      <c r="O10" s="105">
        <v>0</v>
      </c>
      <c r="P10" s="22">
        <v>0</v>
      </c>
      <c r="Q10" s="105">
        <v>0</v>
      </c>
      <c r="R10" s="106">
        <v>0</v>
      </c>
      <c r="S10" s="46">
        <v>0</v>
      </c>
      <c r="T10" s="46">
        <v>0</v>
      </c>
      <c r="U10" s="46">
        <v>0</v>
      </c>
      <c r="V10" s="46">
        <v>0</v>
      </c>
      <c r="W10" s="46"/>
      <c r="X10" s="46"/>
      <c r="Y10" s="25">
        <f t="shared" si="0"/>
        <v>8</v>
      </c>
      <c r="Z10" s="39">
        <f t="shared" si="1"/>
        <v>40</v>
      </c>
      <c r="AA10" s="110">
        <v>3</v>
      </c>
    </row>
    <row r="11" spans="1:27" ht="15.6" x14ac:dyDescent="0.3">
      <c r="A11" s="107">
        <v>6</v>
      </c>
      <c r="B11" s="108" t="s">
        <v>145</v>
      </c>
      <c r="C11" s="22">
        <v>1</v>
      </c>
      <c r="D11" s="22">
        <v>0</v>
      </c>
      <c r="E11" s="22">
        <v>1</v>
      </c>
      <c r="F11" s="22">
        <v>0</v>
      </c>
      <c r="G11" s="22">
        <v>1</v>
      </c>
      <c r="H11" s="22">
        <v>0</v>
      </c>
      <c r="I11" s="22">
        <v>1</v>
      </c>
      <c r="J11" s="22">
        <v>0</v>
      </c>
      <c r="K11" s="22">
        <v>0</v>
      </c>
      <c r="L11" s="22">
        <v>0</v>
      </c>
      <c r="M11" s="22">
        <v>1</v>
      </c>
      <c r="N11" s="22">
        <v>0</v>
      </c>
      <c r="O11" s="105">
        <v>0</v>
      </c>
      <c r="P11" s="22">
        <v>0</v>
      </c>
      <c r="Q11" s="105">
        <v>0</v>
      </c>
      <c r="R11" s="106">
        <v>1</v>
      </c>
      <c r="S11" s="46">
        <v>0</v>
      </c>
      <c r="T11" s="46">
        <v>0</v>
      </c>
      <c r="U11" s="46">
        <v>0</v>
      </c>
      <c r="V11" s="46">
        <v>0</v>
      </c>
      <c r="W11" s="46"/>
      <c r="X11" s="46"/>
      <c r="Y11" s="25">
        <f t="shared" si="0"/>
        <v>6</v>
      </c>
      <c r="Z11" s="39">
        <f t="shared" si="1"/>
        <v>30</v>
      </c>
      <c r="AA11" s="110">
        <v>2</v>
      </c>
    </row>
    <row r="12" spans="1:27" ht="31.2" x14ac:dyDescent="0.3">
      <c r="A12" s="107">
        <v>7</v>
      </c>
      <c r="B12" s="109" t="s">
        <v>146</v>
      </c>
      <c r="C12" s="22">
        <v>0</v>
      </c>
      <c r="D12" s="22">
        <v>1</v>
      </c>
      <c r="E12" s="22">
        <v>1</v>
      </c>
      <c r="F12" s="22">
        <v>0</v>
      </c>
      <c r="G12" s="22">
        <v>0</v>
      </c>
      <c r="H12" s="22">
        <v>1</v>
      </c>
      <c r="I12" s="22">
        <v>0</v>
      </c>
      <c r="J12" s="22">
        <v>1</v>
      </c>
      <c r="K12" s="22">
        <v>1</v>
      </c>
      <c r="L12" s="22">
        <v>0</v>
      </c>
      <c r="M12" s="22">
        <v>1</v>
      </c>
      <c r="N12" s="22">
        <v>0</v>
      </c>
      <c r="O12" s="105">
        <v>1</v>
      </c>
      <c r="P12" s="22">
        <v>1</v>
      </c>
      <c r="Q12" s="105">
        <v>0</v>
      </c>
      <c r="R12" s="106">
        <v>1</v>
      </c>
      <c r="S12" s="46">
        <v>0</v>
      </c>
      <c r="T12" s="46">
        <v>0</v>
      </c>
      <c r="U12" s="46">
        <v>0</v>
      </c>
      <c r="V12" s="46">
        <v>0</v>
      </c>
      <c r="W12" s="27"/>
      <c r="X12" s="27"/>
      <c r="Y12" s="25">
        <v>9</v>
      </c>
      <c r="Z12" s="39">
        <f t="shared" si="1"/>
        <v>45</v>
      </c>
      <c r="AA12" s="110">
        <v>3</v>
      </c>
    </row>
    <row r="13" spans="1:27" ht="15.6" x14ac:dyDescent="0.3">
      <c r="A13" s="18"/>
      <c r="B13" s="111" t="s">
        <v>77</v>
      </c>
      <c r="C13" s="18">
        <v>4</v>
      </c>
      <c r="D13" s="18">
        <v>5</v>
      </c>
      <c r="E13" s="18">
        <v>5</v>
      </c>
      <c r="F13" s="18">
        <v>3</v>
      </c>
      <c r="G13" s="18">
        <v>3</v>
      </c>
      <c r="H13" s="18">
        <v>3</v>
      </c>
      <c r="I13" s="18">
        <v>4</v>
      </c>
      <c r="J13" s="18">
        <v>3</v>
      </c>
      <c r="K13" s="18">
        <v>6</v>
      </c>
      <c r="L13" s="18">
        <v>0</v>
      </c>
      <c r="M13" s="18">
        <v>5</v>
      </c>
      <c r="N13" s="18">
        <v>0</v>
      </c>
      <c r="O13" s="18">
        <v>1</v>
      </c>
      <c r="P13" s="18">
        <v>3</v>
      </c>
      <c r="Q13" s="18">
        <v>1</v>
      </c>
      <c r="R13" s="18">
        <v>2</v>
      </c>
      <c r="S13" s="112">
        <v>1</v>
      </c>
      <c r="T13" s="112">
        <v>0</v>
      </c>
      <c r="U13" s="112">
        <v>1</v>
      </c>
      <c r="V13" s="112">
        <v>1</v>
      </c>
      <c r="W13" s="18"/>
      <c r="X13" s="18"/>
      <c r="Y13" s="18"/>
      <c r="Z13" s="18"/>
      <c r="AA13" s="18"/>
    </row>
    <row r="14" spans="1:27" ht="15.6" x14ac:dyDescent="0.3">
      <c r="A14" s="18"/>
      <c r="B14" s="111" t="s">
        <v>22</v>
      </c>
      <c r="C14" s="18">
        <f>C13/7*100</f>
        <v>57.142857142857139</v>
      </c>
      <c r="D14" s="18">
        <f t="shared" ref="D14:V14" si="2">D13/7*100</f>
        <v>71.428571428571431</v>
      </c>
      <c r="E14" s="18">
        <f t="shared" si="2"/>
        <v>71.428571428571431</v>
      </c>
      <c r="F14" s="18">
        <f t="shared" si="2"/>
        <v>42.857142857142854</v>
      </c>
      <c r="G14" s="18">
        <f t="shared" si="2"/>
        <v>42.857142857142854</v>
      </c>
      <c r="H14" s="18">
        <f t="shared" si="2"/>
        <v>42.857142857142854</v>
      </c>
      <c r="I14" s="18">
        <f t="shared" si="2"/>
        <v>57.142857142857139</v>
      </c>
      <c r="J14" s="18">
        <f t="shared" si="2"/>
        <v>42.857142857142854</v>
      </c>
      <c r="K14" s="18">
        <f t="shared" si="2"/>
        <v>85.714285714285708</v>
      </c>
      <c r="L14" s="18">
        <f t="shared" si="2"/>
        <v>0</v>
      </c>
      <c r="M14" s="18">
        <f t="shared" si="2"/>
        <v>71.428571428571431</v>
      </c>
      <c r="N14" s="18">
        <f t="shared" si="2"/>
        <v>0</v>
      </c>
      <c r="O14" s="18">
        <f t="shared" si="2"/>
        <v>14.285714285714285</v>
      </c>
      <c r="P14" s="18">
        <f t="shared" si="2"/>
        <v>42.857142857142854</v>
      </c>
      <c r="Q14" s="18">
        <f t="shared" si="2"/>
        <v>14.285714285714285</v>
      </c>
      <c r="R14" s="18">
        <f t="shared" si="2"/>
        <v>28.571428571428569</v>
      </c>
      <c r="S14" s="18">
        <f t="shared" si="2"/>
        <v>14.285714285714285</v>
      </c>
      <c r="T14" s="18">
        <f t="shared" si="2"/>
        <v>0</v>
      </c>
      <c r="U14" s="18">
        <f t="shared" si="2"/>
        <v>14.285714285714285</v>
      </c>
      <c r="V14" s="18">
        <f t="shared" si="2"/>
        <v>14.285714285714285</v>
      </c>
      <c r="W14" s="18"/>
      <c r="X14" s="18"/>
      <c r="Y14" s="18"/>
      <c r="Z14" s="18"/>
      <c r="AA14" s="18"/>
    </row>
    <row r="15" spans="1:27" ht="153.75" customHeight="1" x14ac:dyDescent="0.3">
      <c r="A15" s="9"/>
      <c r="B15" s="9"/>
      <c r="C15" s="8" t="s">
        <v>26</v>
      </c>
      <c r="D15" s="8" t="s">
        <v>27</v>
      </c>
      <c r="E15" s="8" t="s">
        <v>31</v>
      </c>
      <c r="F15" s="8" t="s">
        <v>28</v>
      </c>
      <c r="G15" s="8" t="s">
        <v>29</v>
      </c>
      <c r="H15" s="8" t="s">
        <v>30</v>
      </c>
      <c r="I15" s="8" t="s">
        <v>32</v>
      </c>
      <c r="J15" s="8" t="s">
        <v>33</v>
      </c>
      <c r="K15" s="8" t="s">
        <v>34</v>
      </c>
      <c r="L15" s="8" t="s">
        <v>35</v>
      </c>
      <c r="M15" s="8" t="s">
        <v>36</v>
      </c>
      <c r="N15" s="8" t="s">
        <v>30</v>
      </c>
      <c r="O15" s="8" t="s">
        <v>41</v>
      </c>
      <c r="P15" s="8" t="s">
        <v>37</v>
      </c>
      <c r="Q15" s="8" t="s">
        <v>38</v>
      </c>
      <c r="R15" s="8" t="s">
        <v>39</v>
      </c>
      <c r="S15" s="8" t="s">
        <v>40</v>
      </c>
      <c r="T15" s="8"/>
      <c r="U15" s="8"/>
      <c r="V15" s="8"/>
      <c r="W15" s="8"/>
      <c r="X15" s="8"/>
    </row>
    <row r="16" spans="1:27" x14ac:dyDescent="0.3">
      <c r="A16" s="45"/>
      <c r="B16" s="3" t="s">
        <v>15</v>
      </c>
      <c r="C16" s="161" t="s">
        <v>152</v>
      </c>
      <c r="D16" s="162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x14ac:dyDescent="0.3">
      <c r="A17" s="45"/>
      <c r="B17" s="3" t="s">
        <v>16</v>
      </c>
      <c r="C17" s="161" t="s">
        <v>153</v>
      </c>
      <c r="D17" s="162"/>
      <c r="E17" s="148" t="s">
        <v>151</v>
      </c>
      <c r="F17" s="149"/>
      <c r="G17" s="149"/>
      <c r="H17" s="149"/>
      <c r="I17" s="149"/>
      <c r="J17" s="150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x14ac:dyDescent="0.3">
      <c r="A18" s="45"/>
      <c r="B18" s="3" t="s">
        <v>17</v>
      </c>
      <c r="C18" s="45">
        <v>0</v>
      </c>
      <c r="D18" s="45"/>
      <c r="E18" s="148" t="s">
        <v>25</v>
      </c>
      <c r="F18" s="149"/>
      <c r="G18" s="149"/>
      <c r="H18" s="149"/>
      <c r="I18" s="149"/>
      <c r="J18" s="150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x14ac:dyDescent="0.3">
      <c r="A19" s="45"/>
      <c r="B19" s="3" t="s">
        <v>18</v>
      </c>
      <c r="C19" s="45">
        <v>0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</row>
  </sheetData>
  <mergeCells count="14">
    <mergeCell ref="E18:J18"/>
    <mergeCell ref="C16:D16"/>
    <mergeCell ref="C17:D17"/>
    <mergeCell ref="Z2:Z4"/>
    <mergeCell ref="AA2:AA4"/>
    <mergeCell ref="C4:X4"/>
    <mergeCell ref="S2:X2"/>
    <mergeCell ref="Y2:Y4"/>
    <mergeCell ref="A1:B1"/>
    <mergeCell ref="D1:G1"/>
    <mergeCell ref="E17:J17"/>
    <mergeCell ref="A2:A5"/>
    <mergeCell ref="B2:B5"/>
    <mergeCell ref="C2:R2"/>
  </mergeCells>
  <conditionalFormatting sqref="Q5:Q12">
    <cfRule type="cellIs" dxfId="5" priority="4" stopIfTrue="1" operator="greaterThan">
      <formula>2</formula>
    </cfRule>
  </conditionalFormatting>
  <conditionalFormatting sqref="Z5 D5:H12 J5:P12 R5:R12">
    <cfRule type="cellIs" dxfId="4" priority="3" stopIfTrue="1" operator="greaterThan">
      <formula>1</formula>
    </cfRule>
  </conditionalFormatting>
  <conditionalFormatting sqref="I5:I12">
    <cfRule type="cellIs" dxfId="3" priority="2" stopIfTrue="1" operator="greaterThan">
      <formula>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opLeftCell="A2" workbookViewId="0">
      <selection activeCell="AC11" sqref="AC11"/>
    </sheetView>
  </sheetViews>
  <sheetFormatPr defaultRowHeight="14.4" x14ac:dyDescent="0.3"/>
  <cols>
    <col min="1" max="1" width="4.44140625" customWidth="1"/>
    <col min="2" max="2" width="23.33203125" customWidth="1"/>
    <col min="3" max="27" width="4.6640625" style="54" customWidth="1"/>
  </cols>
  <sheetData>
    <row r="1" spans="1:27" ht="61.5" customHeight="1" x14ac:dyDescent="0.3">
      <c r="A1" s="229" t="s">
        <v>170</v>
      </c>
      <c r="B1" s="230"/>
      <c r="G1" s="217" t="s">
        <v>169</v>
      </c>
      <c r="H1" s="218"/>
      <c r="I1" s="218"/>
      <c r="J1" s="218"/>
      <c r="K1" s="218"/>
      <c r="L1" s="218"/>
      <c r="M1" s="218"/>
      <c r="N1" s="218"/>
    </row>
    <row r="2" spans="1:27" ht="15.75" customHeight="1" x14ac:dyDescent="0.3">
      <c r="A2" s="231" t="s">
        <v>139</v>
      </c>
      <c r="B2" s="214" t="s">
        <v>147</v>
      </c>
      <c r="C2" s="232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4"/>
      <c r="S2" s="232"/>
      <c r="T2" s="233"/>
      <c r="U2" s="233"/>
      <c r="V2" s="233"/>
      <c r="W2" s="233"/>
      <c r="X2" s="234"/>
      <c r="Y2" s="225" t="s">
        <v>70</v>
      </c>
      <c r="Z2" s="225" t="s">
        <v>168</v>
      </c>
      <c r="AA2" s="225" t="s">
        <v>107</v>
      </c>
    </row>
    <row r="3" spans="1:27" ht="15.6" x14ac:dyDescent="0.3">
      <c r="A3" s="231"/>
      <c r="B3" s="215"/>
      <c r="C3" s="124">
        <v>1</v>
      </c>
      <c r="D3" s="124">
        <v>2</v>
      </c>
      <c r="E3" s="124">
        <v>3</v>
      </c>
      <c r="F3" s="124">
        <v>4</v>
      </c>
      <c r="G3" s="126">
        <v>5</v>
      </c>
      <c r="H3" s="124">
        <v>6</v>
      </c>
      <c r="I3" s="124">
        <v>7</v>
      </c>
      <c r="J3" s="124">
        <v>8</v>
      </c>
      <c r="K3" s="124">
        <v>9</v>
      </c>
      <c r="L3" s="124">
        <v>10</v>
      </c>
      <c r="M3" s="124">
        <v>11</v>
      </c>
      <c r="N3" s="124">
        <v>12</v>
      </c>
      <c r="O3" s="124">
        <v>13</v>
      </c>
      <c r="P3" s="124">
        <v>14</v>
      </c>
      <c r="Q3" s="124">
        <v>15</v>
      </c>
      <c r="R3" s="124">
        <v>16</v>
      </c>
      <c r="S3" s="125">
        <v>17</v>
      </c>
      <c r="T3" s="125">
        <v>18</v>
      </c>
      <c r="U3" s="124">
        <v>19</v>
      </c>
      <c r="V3" s="124">
        <v>20</v>
      </c>
      <c r="W3" s="124"/>
      <c r="X3" s="124"/>
      <c r="Y3" s="226"/>
      <c r="Z3" s="226"/>
      <c r="AA3" s="226"/>
    </row>
    <row r="4" spans="1:27" ht="15.6" x14ac:dyDescent="0.3">
      <c r="A4" s="231"/>
      <c r="B4" s="215"/>
      <c r="C4" s="228" t="s">
        <v>71</v>
      </c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7"/>
      <c r="Z4" s="227"/>
      <c r="AA4" s="227"/>
    </row>
    <row r="5" spans="1:27" ht="15.6" x14ac:dyDescent="0.3">
      <c r="A5" s="231"/>
      <c r="B5" s="216"/>
      <c r="C5" s="114">
        <v>1</v>
      </c>
      <c r="D5" s="114">
        <v>1</v>
      </c>
      <c r="E5" s="114">
        <v>1</v>
      </c>
      <c r="F5" s="114">
        <v>1</v>
      </c>
      <c r="G5" s="114">
        <v>1</v>
      </c>
      <c r="H5" s="114">
        <v>1</v>
      </c>
      <c r="I5" s="114">
        <v>1</v>
      </c>
      <c r="J5" s="114">
        <v>1</v>
      </c>
      <c r="K5" s="114">
        <v>1</v>
      </c>
      <c r="L5" s="114">
        <v>1</v>
      </c>
      <c r="M5" s="114">
        <v>1</v>
      </c>
      <c r="N5" s="114">
        <v>1</v>
      </c>
      <c r="O5" s="114">
        <v>1</v>
      </c>
      <c r="P5" s="114">
        <v>1</v>
      </c>
      <c r="Q5" s="114">
        <v>1</v>
      </c>
      <c r="R5" s="115">
        <v>1</v>
      </c>
      <c r="S5" s="116">
        <v>1</v>
      </c>
      <c r="T5" s="116">
        <v>1</v>
      </c>
      <c r="U5" s="116">
        <v>1</v>
      </c>
      <c r="V5" s="116">
        <v>1</v>
      </c>
      <c r="W5" s="116"/>
      <c r="X5" s="116"/>
      <c r="Y5" s="117">
        <v>20</v>
      </c>
      <c r="Z5" s="128">
        <v>100</v>
      </c>
      <c r="AA5" s="47">
        <v>5</v>
      </c>
    </row>
    <row r="6" spans="1:27" ht="15.6" x14ac:dyDescent="0.3">
      <c r="A6" s="49">
        <v>1</v>
      </c>
      <c r="B6" s="113" t="s">
        <v>164</v>
      </c>
      <c r="C6" s="127">
        <v>1</v>
      </c>
      <c r="D6" s="127">
        <v>0</v>
      </c>
      <c r="E6" s="127">
        <v>0</v>
      </c>
      <c r="F6" s="118">
        <v>0</v>
      </c>
      <c r="G6" s="118">
        <v>0</v>
      </c>
      <c r="H6" s="118">
        <v>0</v>
      </c>
      <c r="I6" s="118">
        <v>0</v>
      </c>
      <c r="J6" s="118">
        <v>0</v>
      </c>
      <c r="K6" s="118">
        <v>1</v>
      </c>
      <c r="L6" s="118">
        <v>0</v>
      </c>
      <c r="M6" s="118">
        <v>1</v>
      </c>
      <c r="N6" s="118">
        <v>0</v>
      </c>
      <c r="O6" s="118">
        <v>0</v>
      </c>
      <c r="P6" s="118">
        <v>1</v>
      </c>
      <c r="Q6" s="118">
        <v>0</v>
      </c>
      <c r="R6" s="119">
        <v>0</v>
      </c>
      <c r="S6" s="120">
        <v>1</v>
      </c>
      <c r="T6" s="120">
        <v>1</v>
      </c>
      <c r="U6" s="120">
        <v>0</v>
      </c>
      <c r="V6" s="120">
        <v>0</v>
      </c>
      <c r="W6" s="120"/>
      <c r="X6" s="120"/>
      <c r="Y6" s="121">
        <f>SUM(C6:V6)</f>
        <v>6</v>
      </c>
      <c r="Z6" s="122">
        <f>Y6/20*100</f>
        <v>30</v>
      </c>
      <c r="AA6" s="47">
        <v>3</v>
      </c>
    </row>
    <row r="7" spans="1:27" ht="15.6" x14ac:dyDescent="0.3">
      <c r="A7" s="49">
        <v>2</v>
      </c>
      <c r="B7" s="113" t="s">
        <v>165</v>
      </c>
      <c r="C7" s="127">
        <v>1</v>
      </c>
      <c r="D7" s="127">
        <v>1</v>
      </c>
      <c r="E7" s="127">
        <v>1</v>
      </c>
      <c r="F7" s="118">
        <v>1</v>
      </c>
      <c r="G7" s="118">
        <v>0</v>
      </c>
      <c r="H7" s="118">
        <v>0</v>
      </c>
      <c r="I7" s="118">
        <v>0</v>
      </c>
      <c r="J7" s="118">
        <v>0</v>
      </c>
      <c r="K7" s="118">
        <v>1</v>
      </c>
      <c r="L7" s="118">
        <v>0</v>
      </c>
      <c r="M7" s="118">
        <v>0</v>
      </c>
      <c r="N7" s="118">
        <v>0</v>
      </c>
      <c r="O7" s="118">
        <v>0</v>
      </c>
      <c r="P7" s="118">
        <v>1</v>
      </c>
      <c r="Q7" s="118">
        <v>0</v>
      </c>
      <c r="R7" s="119">
        <v>0</v>
      </c>
      <c r="S7" s="120">
        <v>0</v>
      </c>
      <c r="T7" s="120">
        <v>1</v>
      </c>
      <c r="U7" s="120">
        <v>0</v>
      </c>
      <c r="V7" s="120">
        <v>1</v>
      </c>
      <c r="W7" s="120"/>
      <c r="X7" s="120"/>
      <c r="Y7" s="121">
        <f t="shared" ref="Y7:Y9" si="0">SUM(C7:V7)</f>
        <v>8</v>
      </c>
      <c r="Z7" s="122">
        <f t="shared" ref="Z7:Z9" si="1">Y7/20*100</f>
        <v>40</v>
      </c>
      <c r="AA7" s="47">
        <v>3</v>
      </c>
    </row>
    <row r="8" spans="1:27" ht="15.6" x14ac:dyDescent="0.3">
      <c r="A8" s="49">
        <v>3</v>
      </c>
      <c r="B8" s="113" t="s">
        <v>166</v>
      </c>
      <c r="C8" s="127">
        <v>0</v>
      </c>
      <c r="D8" s="127">
        <v>1</v>
      </c>
      <c r="E8" s="127">
        <v>0</v>
      </c>
      <c r="F8" s="118">
        <v>0</v>
      </c>
      <c r="G8" s="118">
        <v>0</v>
      </c>
      <c r="H8" s="118">
        <v>1</v>
      </c>
      <c r="I8" s="118">
        <v>0</v>
      </c>
      <c r="J8" s="118">
        <v>0</v>
      </c>
      <c r="K8" s="118">
        <v>1</v>
      </c>
      <c r="L8" s="118">
        <v>0</v>
      </c>
      <c r="M8" s="118">
        <v>0</v>
      </c>
      <c r="N8" s="118">
        <v>0</v>
      </c>
      <c r="O8" s="118">
        <v>0</v>
      </c>
      <c r="P8" s="118">
        <v>0</v>
      </c>
      <c r="Q8" s="118">
        <v>0</v>
      </c>
      <c r="R8" s="119">
        <v>0</v>
      </c>
      <c r="S8" s="120">
        <v>0</v>
      </c>
      <c r="T8" s="120">
        <v>1</v>
      </c>
      <c r="U8" s="120">
        <v>0</v>
      </c>
      <c r="V8" s="120">
        <v>0</v>
      </c>
      <c r="W8" s="120"/>
      <c r="X8" s="120"/>
      <c r="Y8" s="121">
        <f t="shared" si="0"/>
        <v>4</v>
      </c>
      <c r="Z8" s="122">
        <f t="shared" si="1"/>
        <v>20</v>
      </c>
      <c r="AA8" s="47">
        <v>2</v>
      </c>
    </row>
    <row r="9" spans="1:27" ht="15.6" x14ac:dyDescent="0.3">
      <c r="A9" s="49">
        <v>4</v>
      </c>
      <c r="B9" s="113" t="s">
        <v>167</v>
      </c>
      <c r="C9" s="118">
        <v>1</v>
      </c>
      <c r="D9" s="118">
        <v>1</v>
      </c>
      <c r="E9" s="118">
        <v>1</v>
      </c>
      <c r="F9" s="118">
        <v>1</v>
      </c>
      <c r="G9" s="118">
        <v>0</v>
      </c>
      <c r="H9" s="118">
        <v>1</v>
      </c>
      <c r="I9" s="118">
        <v>1</v>
      </c>
      <c r="J9" s="118">
        <v>1</v>
      </c>
      <c r="K9" s="118">
        <v>1</v>
      </c>
      <c r="L9" s="118">
        <v>0</v>
      </c>
      <c r="M9" s="118">
        <v>1</v>
      </c>
      <c r="N9" s="118">
        <v>1</v>
      </c>
      <c r="O9" s="118">
        <v>0</v>
      </c>
      <c r="P9" s="118">
        <v>0</v>
      </c>
      <c r="Q9" s="118">
        <v>1</v>
      </c>
      <c r="R9" s="119">
        <v>0</v>
      </c>
      <c r="S9" s="120">
        <v>0</v>
      </c>
      <c r="T9" s="120">
        <v>1</v>
      </c>
      <c r="U9" s="120">
        <v>1</v>
      </c>
      <c r="V9" s="120">
        <v>1</v>
      </c>
      <c r="W9" s="120"/>
      <c r="X9" s="120"/>
      <c r="Y9" s="121">
        <f t="shared" si="0"/>
        <v>14</v>
      </c>
      <c r="Z9" s="122">
        <f t="shared" si="1"/>
        <v>70</v>
      </c>
      <c r="AA9" s="47">
        <v>4</v>
      </c>
    </row>
    <row r="10" spans="1:27" ht="15.6" x14ac:dyDescent="0.3">
      <c r="A10" s="49">
        <v>5</v>
      </c>
      <c r="B10" s="25" t="s">
        <v>77</v>
      </c>
      <c r="C10" s="118">
        <v>3</v>
      </c>
      <c r="D10" s="118">
        <v>3</v>
      </c>
      <c r="E10" s="118">
        <v>2</v>
      </c>
      <c r="F10" s="118">
        <v>2</v>
      </c>
      <c r="G10" s="118">
        <v>0</v>
      </c>
      <c r="H10" s="118">
        <v>2</v>
      </c>
      <c r="I10" s="118">
        <v>1</v>
      </c>
      <c r="J10" s="118">
        <v>1</v>
      </c>
      <c r="K10" s="118">
        <v>4</v>
      </c>
      <c r="L10" s="118">
        <v>0</v>
      </c>
      <c r="M10" s="118">
        <v>2</v>
      </c>
      <c r="N10" s="118">
        <v>1</v>
      </c>
      <c r="O10" s="118">
        <v>0</v>
      </c>
      <c r="P10" s="118">
        <v>2</v>
      </c>
      <c r="Q10" s="118">
        <v>1</v>
      </c>
      <c r="R10" s="119">
        <v>0</v>
      </c>
      <c r="S10" s="120">
        <v>1</v>
      </c>
      <c r="T10" s="120">
        <v>4</v>
      </c>
      <c r="U10" s="120">
        <v>1</v>
      </c>
      <c r="V10" s="120">
        <v>2</v>
      </c>
      <c r="W10" s="120"/>
      <c r="X10" s="120"/>
      <c r="Y10" s="121"/>
      <c r="Z10" s="121"/>
      <c r="AA10" s="47"/>
    </row>
    <row r="11" spans="1:27" ht="15.6" x14ac:dyDescent="0.3">
      <c r="A11" s="49">
        <v>6</v>
      </c>
      <c r="B11" s="25" t="s">
        <v>22</v>
      </c>
      <c r="C11" s="118">
        <v>75</v>
      </c>
      <c r="D11" s="118">
        <v>75</v>
      </c>
      <c r="E11" s="118">
        <v>50</v>
      </c>
      <c r="F11" s="118">
        <v>50</v>
      </c>
      <c r="G11" s="118">
        <v>0</v>
      </c>
      <c r="H11" s="118">
        <v>50</v>
      </c>
      <c r="I11" s="118">
        <v>25</v>
      </c>
      <c r="J11" s="118">
        <v>25</v>
      </c>
      <c r="K11" s="118">
        <v>100</v>
      </c>
      <c r="L11" s="118">
        <v>0</v>
      </c>
      <c r="M11" s="118">
        <v>50</v>
      </c>
      <c r="N11" s="118">
        <v>25</v>
      </c>
      <c r="O11" s="118">
        <v>0</v>
      </c>
      <c r="P11" s="118">
        <v>50</v>
      </c>
      <c r="Q11" s="118">
        <v>25</v>
      </c>
      <c r="R11" s="118">
        <v>0</v>
      </c>
      <c r="S11" s="118">
        <v>25</v>
      </c>
      <c r="T11" s="118">
        <v>100</v>
      </c>
      <c r="U11" s="118">
        <v>25</v>
      </c>
      <c r="V11" s="118">
        <v>50</v>
      </c>
      <c r="W11" s="120"/>
      <c r="X11" s="120"/>
      <c r="Y11" s="121"/>
      <c r="Z11" s="121"/>
      <c r="AA11" s="47"/>
    </row>
    <row r="12" spans="1:27" ht="122.25" customHeight="1" x14ac:dyDescent="0.3">
      <c r="A12" s="9"/>
      <c r="B12" s="9"/>
      <c r="C12" s="8" t="s">
        <v>26</v>
      </c>
      <c r="D12" s="8" t="s">
        <v>27</v>
      </c>
      <c r="E12" s="8" t="s">
        <v>31</v>
      </c>
      <c r="F12" s="8" t="s">
        <v>28</v>
      </c>
      <c r="G12" s="8" t="s">
        <v>29</v>
      </c>
      <c r="H12" s="8" t="s">
        <v>30</v>
      </c>
      <c r="I12" s="8" t="s">
        <v>32</v>
      </c>
      <c r="J12" s="8" t="s">
        <v>33</v>
      </c>
      <c r="K12" s="8" t="s">
        <v>34</v>
      </c>
      <c r="L12" s="8" t="s">
        <v>35</v>
      </c>
      <c r="M12" s="8" t="s">
        <v>36</v>
      </c>
      <c r="N12" s="8" t="s">
        <v>30</v>
      </c>
      <c r="O12" s="8" t="s">
        <v>41</v>
      </c>
      <c r="P12" s="8" t="s">
        <v>37</v>
      </c>
      <c r="Q12" s="8" t="s">
        <v>38</v>
      </c>
      <c r="R12" s="8" t="s">
        <v>39</v>
      </c>
      <c r="S12" s="8" t="s">
        <v>40</v>
      </c>
      <c r="T12" s="8"/>
      <c r="U12" s="8"/>
      <c r="V12" s="8"/>
      <c r="W12" s="123"/>
      <c r="X12" s="123"/>
      <c r="Y12" s="121"/>
      <c r="Z12" s="121"/>
      <c r="AA12" s="116"/>
    </row>
    <row r="13" spans="1:27" ht="15.6" x14ac:dyDescent="0.3">
      <c r="A13" s="84"/>
      <c r="B13" s="3" t="s">
        <v>15</v>
      </c>
      <c r="C13" s="161" t="s">
        <v>171</v>
      </c>
      <c r="D13" s="162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123"/>
      <c r="X13" s="123"/>
      <c r="Y13" s="121"/>
      <c r="Z13" s="121"/>
      <c r="AA13" s="116"/>
    </row>
    <row r="14" spans="1:27" ht="15.6" x14ac:dyDescent="0.3">
      <c r="A14" s="84"/>
      <c r="B14" s="3" t="s">
        <v>16</v>
      </c>
      <c r="C14" s="161" t="s">
        <v>172</v>
      </c>
      <c r="D14" s="162"/>
      <c r="E14" s="148" t="s">
        <v>173</v>
      </c>
      <c r="F14" s="149"/>
      <c r="G14" s="149"/>
      <c r="H14" s="149"/>
      <c r="I14" s="149"/>
      <c r="J14" s="150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123"/>
      <c r="X14" s="123"/>
      <c r="Y14" s="121"/>
      <c r="Z14" s="121"/>
      <c r="AA14" s="116"/>
    </row>
    <row r="15" spans="1:27" x14ac:dyDescent="0.3">
      <c r="A15" s="84"/>
      <c r="B15" s="3" t="s">
        <v>17</v>
      </c>
      <c r="C15" s="161" t="s">
        <v>171</v>
      </c>
      <c r="D15" s="162"/>
      <c r="E15" s="148" t="s">
        <v>204</v>
      </c>
      <c r="F15" s="149"/>
      <c r="G15" s="149"/>
      <c r="H15" s="149"/>
      <c r="I15" s="149"/>
      <c r="J15" s="150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</row>
    <row r="16" spans="1:27" x14ac:dyDescent="0.3">
      <c r="A16" s="84"/>
      <c r="B16" s="3" t="s">
        <v>18</v>
      </c>
      <c r="C16" s="84">
        <v>0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</row>
    <row r="17" spans="2:22" x14ac:dyDescent="0.3">
      <c r="B17" s="86" t="s">
        <v>137</v>
      </c>
      <c r="C17" s="18" t="s">
        <v>174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</sheetData>
  <mergeCells count="15">
    <mergeCell ref="AA2:AA4"/>
    <mergeCell ref="C4:X4"/>
    <mergeCell ref="A1:B1"/>
    <mergeCell ref="G1:N1"/>
    <mergeCell ref="A2:A5"/>
    <mergeCell ref="B2:B5"/>
    <mergeCell ref="C2:R2"/>
    <mergeCell ref="S2:X2"/>
    <mergeCell ref="Y2:Y4"/>
    <mergeCell ref="C13:D13"/>
    <mergeCell ref="C14:D14"/>
    <mergeCell ref="E14:J14"/>
    <mergeCell ref="E15:J15"/>
    <mergeCell ref="Z2:Z4"/>
    <mergeCell ref="C15:D15"/>
  </mergeCells>
  <conditionalFormatting sqref="Q5:Q10">
    <cfRule type="cellIs" dxfId="2" priority="4" stopIfTrue="1" operator="greaterThan">
      <formula>2</formula>
    </cfRule>
  </conditionalFormatting>
  <conditionalFormatting sqref="Z5 J5:P10 D5:H10 R5:R10">
    <cfRule type="cellIs" dxfId="1" priority="3" stopIfTrue="1" operator="greaterThan">
      <formula>1</formula>
    </cfRule>
  </conditionalFormatting>
  <conditionalFormatting sqref="I5:I10">
    <cfRule type="cellIs" dxfId="0" priority="2" stopIfTrue="1" operator="greaterThan">
      <formula>5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0"/>
  <sheetViews>
    <sheetView tabSelected="1" workbookViewId="0">
      <selection activeCell="S9" sqref="S9"/>
    </sheetView>
  </sheetViews>
  <sheetFormatPr defaultRowHeight="14.4" x14ac:dyDescent="0.3"/>
  <cols>
    <col min="1" max="1" width="15.44140625" customWidth="1"/>
    <col min="2" max="2" width="6.6640625" customWidth="1"/>
    <col min="3" max="3" width="18.33203125" style="134" customWidth="1"/>
    <col min="14" max="14" width="10.88671875" customWidth="1"/>
  </cols>
  <sheetData>
    <row r="2" spans="1:16" ht="15.6" x14ac:dyDescent="0.3">
      <c r="F2" s="136" t="s">
        <v>89</v>
      </c>
    </row>
    <row r="3" spans="1:16" ht="15.6" x14ac:dyDescent="0.3">
      <c r="F3" s="136" t="s">
        <v>91</v>
      </c>
    </row>
    <row r="4" spans="1:16" ht="15.6" x14ac:dyDescent="0.3">
      <c r="A4" s="136" t="s">
        <v>182</v>
      </c>
      <c r="B4" s="136" t="s">
        <v>82</v>
      </c>
      <c r="C4" s="137" t="s">
        <v>183</v>
      </c>
      <c r="D4" s="136" t="s">
        <v>184</v>
      </c>
      <c r="E4" s="136" t="s">
        <v>137</v>
      </c>
      <c r="F4" s="136" t="s">
        <v>83</v>
      </c>
      <c r="G4" s="136">
        <v>5</v>
      </c>
      <c r="H4" s="136">
        <v>4</v>
      </c>
      <c r="I4" s="136">
        <v>3</v>
      </c>
      <c r="J4" s="136">
        <v>2</v>
      </c>
      <c r="K4" s="136" t="s">
        <v>185</v>
      </c>
      <c r="L4" s="136" t="s">
        <v>186</v>
      </c>
      <c r="M4" s="136" t="s">
        <v>187</v>
      </c>
      <c r="N4" s="136" t="s">
        <v>188</v>
      </c>
    </row>
    <row r="5" spans="1:16" ht="31.2" x14ac:dyDescent="0.3">
      <c r="A5" s="235" t="s">
        <v>189</v>
      </c>
      <c r="B5" s="136" t="s">
        <v>88</v>
      </c>
      <c r="C5" s="137" t="s">
        <v>194</v>
      </c>
      <c r="D5" s="136" t="s">
        <v>89</v>
      </c>
      <c r="E5" s="136">
        <v>13</v>
      </c>
      <c r="F5" s="136">
        <v>13</v>
      </c>
      <c r="G5" s="130">
        <v>0</v>
      </c>
      <c r="H5" s="130">
        <v>0</v>
      </c>
      <c r="I5" s="130">
        <v>8</v>
      </c>
      <c r="J5" s="130">
        <v>5</v>
      </c>
      <c r="K5" s="138">
        <v>0</v>
      </c>
      <c r="L5" s="139">
        <v>0.62</v>
      </c>
      <c r="M5" s="139">
        <v>0</v>
      </c>
      <c r="N5" s="141">
        <v>7.5</v>
      </c>
      <c r="O5" s="135"/>
      <c r="P5" s="135"/>
    </row>
    <row r="6" spans="1:16" ht="15" customHeight="1" x14ac:dyDescent="0.3">
      <c r="A6" s="236"/>
      <c r="B6" s="235" t="s">
        <v>195</v>
      </c>
      <c r="C6" s="238" t="s">
        <v>196</v>
      </c>
      <c r="D6" s="136" t="s">
        <v>89</v>
      </c>
      <c r="E6" s="136">
        <v>5</v>
      </c>
      <c r="F6" s="136">
        <v>5</v>
      </c>
      <c r="G6" s="136">
        <v>0</v>
      </c>
      <c r="H6" s="136">
        <v>0</v>
      </c>
      <c r="I6" s="136">
        <v>4</v>
      </c>
      <c r="J6" s="136">
        <v>1</v>
      </c>
      <c r="K6" s="136">
        <v>0</v>
      </c>
      <c r="L6" s="140">
        <v>0.8</v>
      </c>
      <c r="M6" s="140">
        <v>0</v>
      </c>
      <c r="N6" s="136">
        <v>7.8</v>
      </c>
    </row>
    <row r="7" spans="1:16" ht="15.6" x14ac:dyDescent="0.3">
      <c r="A7" s="236"/>
      <c r="B7" s="236"/>
      <c r="C7" s="239"/>
      <c r="D7" s="136" t="s">
        <v>91</v>
      </c>
      <c r="E7" s="136">
        <v>16</v>
      </c>
      <c r="F7" s="136">
        <v>12</v>
      </c>
      <c r="G7" s="130">
        <v>0</v>
      </c>
      <c r="H7" s="130">
        <v>1</v>
      </c>
      <c r="I7" s="130">
        <v>5</v>
      </c>
      <c r="J7" s="130">
        <v>6</v>
      </c>
      <c r="K7" s="136">
        <v>4</v>
      </c>
      <c r="L7" s="140">
        <v>0.5</v>
      </c>
      <c r="M7" s="140">
        <v>0.08</v>
      </c>
      <c r="N7" s="136">
        <v>5.6</v>
      </c>
    </row>
    <row r="8" spans="1:16" ht="15.6" x14ac:dyDescent="0.3">
      <c r="A8" s="237"/>
      <c r="B8" s="237"/>
      <c r="C8" s="240"/>
      <c r="D8" s="142" t="s">
        <v>92</v>
      </c>
      <c r="E8" s="136">
        <v>34</v>
      </c>
      <c r="F8" s="136">
        <v>30</v>
      </c>
      <c r="G8" s="136">
        <v>0</v>
      </c>
      <c r="H8" s="136">
        <v>1</v>
      </c>
      <c r="I8" s="136">
        <v>17</v>
      </c>
      <c r="J8" s="136">
        <v>12</v>
      </c>
      <c r="K8" s="136">
        <v>4</v>
      </c>
      <c r="L8" s="145">
        <v>0.6</v>
      </c>
      <c r="M8" s="145">
        <v>0.03</v>
      </c>
      <c r="N8" s="146">
        <v>7</v>
      </c>
    </row>
    <row r="9" spans="1:16" ht="31.2" x14ac:dyDescent="0.3">
      <c r="A9" s="136" t="s">
        <v>190</v>
      </c>
      <c r="B9" s="136">
        <v>11</v>
      </c>
      <c r="C9" s="137" t="s">
        <v>197</v>
      </c>
      <c r="D9" s="136" t="s">
        <v>91</v>
      </c>
      <c r="E9" s="136">
        <v>10</v>
      </c>
      <c r="F9" s="136">
        <v>10</v>
      </c>
      <c r="G9" s="136">
        <v>0</v>
      </c>
      <c r="H9" s="136">
        <v>0</v>
      </c>
      <c r="I9" s="136">
        <v>4</v>
      </c>
      <c r="J9" s="136">
        <v>6</v>
      </c>
      <c r="K9" s="136">
        <v>0</v>
      </c>
      <c r="L9" s="145">
        <v>0.4</v>
      </c>
      <c r="M9" s="145">
        <v>0</v>
      </c>
      <c r="N9" s="146">
        <v>4.8</v>
      </c>
    </row>
    <row r="10" spans="1:16" ht="15.6" x14ac:dyDescent="0.3">
      <c r="A10" s="235" t="s">
        <v>113</v>
      </c>
      <c r="B10" s="235">
        <v>11</v>
      </c>
      <c r="C10" s="238" t="s">
        <v>198</v>
      </c>
      <c r="D10" s="136" t="s">
        <v>89</v>
      </c>
      <c r="E10" s="143">
        <v>10</v>
      </c>
      <c r="F10" s="143">
        <v>10</v>
      </c>
      <c r="G10" s="143">
        <v>0</v>
      </c>
      <c r="H10" s="143">
        <v>2</v>
      </c>
      <c r="I10" s="143">
        <v>3</v>
      </c>
      <c r="J10" s="143">
        <v>5</v>
      </c>
      <c r="K10" s="143">
        <v>0</v>
      </c>
      <c r="L10" s="144">
        <v>0.5</v>
      </c>
      <c r="M10" s="144">
        <v>0.2</v>
      </c>
      <c r="N10" s="129">
        <v>8</v>
      </c>
    </row>
    <row r="11" spans="1:16" ht="15.6" x14ac:dyDescent="0.3">
      <c r="A11" s="236"/>
      <c r="B11" s="236"/>
      <c r="C11" s="239"/>
      <c r="D11" s="136" t="s">
        <v>91</v>
      </c>
      <c r="E11" s="136">
        <v>1</v>
      </c>
      <c r="F11" s="136">
        <v>1</v>
      </c>
      <c r="G11" s="136">
        <v>0</v>
      </c>
      <c r="H11" s="136">
        <v>0</v>
      </c>
      <c r="I11" s="136">
        <v>0</v>
      </c>
      <c r="J11" s="136">
        <v>1</v>
      </c>
      <c r="K11" s="136">
        <v>0</v>
      </c>
      <c r="L11" s="140">
        <v>0</v>
      </c>
      <c r="M11" s="140">
        <v>0</v>
      </c>
      <c r="N11" s="136">
        <v>4</v>
      </c>
    </row>
    <row r="12" spans="1:16" ht="15.6" x14ac:dyDescent="0.3">
      <c r="A12" s="237"/>
      <c r="B12" s="237"/>
      <c r="C12" s="240"/>
      <c r="D12" s="142" t="s">
        <v>92</v>
      </c>
      <c r="E12" s="136">
        <v>11</v>
      </c>
      <c r="F12" s="136">
        <v>11</v>
      </c>
      <c r="G12" s="136">
        <v>0</v>
      </c>
      <c r="H12" s="136">
        <v>2</v>
      </c>
      <c r="I12" s="136">
        <v>3</v>
      </c>
      <c r="J12" s="136">
        <v>6</v>
      </c>
      <c r="K12" s="136">
        <v>0</v>
      </c>
      <c r="L12" s="145">
        <v>0.45</v>
      </c>
      <c r="M12" s="145">
        <v>0.18</v>
      </c>
      <c r="N12" s="146">
        <v>6</v>
      </c>
    </row>
    <row r="13" spans="1:16" ht="15.6" x14ac:dyDescent="0.3">
      <c r="A13" s="136" t="s">
        <v>181</v>
      </c>
      <c r="B13" s="136">
        <v>11</v>
      </c>
      <c r="C13" s="137" t="s">
        <v>201</v>
      </c>
      <c r="D13" s="136" t="s">
        <v>89</v>
      </c>
      <c r="E13" s="136">
        <v>2</v>
      </c>
      <c r="F13" s="136">
        <v>2</v>
      </c>
      <c r="G13" s="136">
        <v>0</v>
      </c>
      <c r="H13" s="136">
        <v>0</v>
      </c>
      <c r="I13" s="136">
        <v>1</v>
      </c>
      <c r="J13" s="136">
        <v>1</v>
      </c>
      <c r="K13" s="136">
        <v>0</v>
      </c>
      <c r="L13" s="145">
        <v>0.5</v>
      </c>
      <c r="M13" s="145">
        <v>0</v>
      </c>
      <c r="N13" s="146">
        <v>6.5</v>
      </c>
    </row>
    <row r="14" spans="1:16" ht="15.6" x14ac:dyDescent="0.3">
      <c r="A14" s="136" t="s">
        <v>191</v>
      </c>
      <c r="B14" s="136">
        <v>11</v>
      </c>
      <c r="C14" s="137"/>
      <c r="D14" s="136" t="s">
        <v>89</v>
      </c>
      <c r="E14" s="136">
        <v>2</v>
      </c>
      <c r="F14" s="136">
        <v>2</v>
      </c>
      <c r="G14" s="136">
        <v>0</v>
      </c>
      <c r="H14" s="136">
        <v>0</v>
      </c>
      <c r="I14" s="136">
        <v>2</v>
      </c>
      <c r="J14" s="136">
        <v>0</v>
      </c>
      <c r="K14" s="136">
        <v>0</v>
      </c>
      <c r="L14" s="145">
        <v>1</v>
      </c>
      <c r="M14" s="145">
        <v>0</v>
      </c>
      <c r="N14" s="146">
        <v>6</v>
      </c>
    </row>
    <row r="15" spans="1:16" ht="31.2" x14ac:dyDescent="0.3">
      <c r="A15" s="136" t="s">
        <v>149</v>
      </c>
      <c r="B15" s="136">
        <v>11</v>
      </c>
      <c r="C15" s="137" t="s">
        <v>202</v>
      </c>
      <c r="D15" s="136" t="s">
        <v>89</v>
      </c>
      <c r="E15" s="136">
        <v>7</v>
      </c>
      <c r="F15" s="136">
        <v>7</v>
      </c>
      <c r="G15" s="136">
        <v>0</v>
      </c>
      <c r="H15" s="136">
        <v>0</v>
      </c>
      <c r="I15" s="136">
        <v>5</v>
      </c>
      <c r="J15" s="136">
        <v>2</v>
      </c>
      <c r="K15" s="136">
        <v>0</v>
      </c>
      <c r="L15" s="145">
        <v>0.71</v>
      </c>
      <c r="M15" s="145">
        <v>0</v>
      </c>
      <c r="N15" s="146">
        <v>7.4</v>
      </c>
    </row>
    <row r="16" spans="1:16" ht="15.6" x14ac:dyDescent="0.3">
      <c r="A16" s="136" t="s">
        <v>192</v>
      </c>
      <c r="B16" s="136"/>
      <c r="C16" s="137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</row>
    <row r="17" spans="1:14" ht="15.6" x14ac:dyDescent="0.3">
      <c r="A17" s="136" t="s">
        <v>193</v>
      </c>
      <c r="B17" s="136"/>
      <c r="C17" s="137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spans="1:14" ht="31.2" x14ac:dyDescent="0.3">
      <c r="A18" s="136" t="s">
        <v>169</v>
      </c>
      <c r="B18" s="136">
        <v>11</v>
      </c>
      <c r="C18" s="137" t="s">
        <v>203</v>
      </c>
      <c r="D18" s="136" t="s">
        <v>89</v>
      </c>
      <c r="E18" s="136">
        <v>4</v>
      </c>
      <c r="F18" s="136">
        <v>4</v>
      </c>
      <c r="G18" s="136">
        <v>0</v>
      </c>
      <c r="H18" s="136">
        <v>1</v>
      </c>
      <c r="I18" s="136">
        <v>2</v>
      </c>
      <c r="J18" s="136">
        <v>1</v>
      </c>
      <c r="K18" s="136">
        <v>0</v>
      </c>
      <c r="L18" s="145">
        <v>0.75</v>
      </c>
      <c r="M18" s="145">
        <v>0.25</v>
      </c>
      <c r="N18" s="146">
        <v>8</v>
      </c>
    </row>
    <row r="19" spans="1:14" ht="15.6" x14ac:dyDescent="0.3">
      <c r="A19" s="136"/>
      <c r="B19" s="136"/>
      <c r="C19" s="137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</row>
    <row r="20" spans="1:14" ht="15.6" x14ac:dyDescent="0.3">
      <c r="A20" s="136"/>
      <c r="B20" s="136"/>
      <c r="C20" s="137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</row>
  </sheetData>
  <mergeCells count="6">
    <mergeCell ref="A10:A12"/>
    <mergeCell ref="B10:B12"/>
    <mergeCell ref="C10:C12"/>
    <mergeCell ref="B6:B8"/>
    <mergeCell ref="A5:A8"/>
    <mergeCell ref="C6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№1</vt:lpstr>
      <vt:lpstr>№2</vt:lpstr>
      <vt:lpstr>шекп</vt:lpstr>
      <vt:lpstr>д-т</vt:lpstr>
      <vt:lpstr>хонд</vt:lpstr>
      <vt:lpstr>барл</vt:lpstr>
      <vt:lpstr>э-б</vt:lpstr>
      <vt:lpstr>б-х</vt:lpstr>
      <vt:lpstr>кожуун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2020-07-22T06:34:11Z</dcterms:modified>
</cp:coreProperties>
</file>